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30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rashoda'!$A$1:$G$68</definedName>
    <definedName name="_xlnm.Print_Area" localSheetId="0">' Sažetak'!$A$1:$J$42</definedName>
    <definedName name="_xlnm.Print_Area" localSheetId="3">'Posebni dio'!$A$1:$G$31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50" i="4"/>
  <c r="G50" i="4"/>
  <c r="G53" i="4"/>
  <c r="F57" i="4"/>
  <c r="G57" i="4"/>
  <c r="E57" i="4"/>
  <c r="E55" i="4"/>
  <c r="E53" i="4"/>
  <c r="E50" i="4"/>
  <c r="D57" i="4"/>
  <c r="D55" i="4"/>
  <c r="D53" i="4"/>
  <c r="D50" i="4"/>
  <c r="C49" i="4"/>
  <c r="C57" i="4"/>
  <c r="C55" i="4"/>
  <c r="C53" i="4"/>
  <c r="C50" i="4"/>
  <c r="F66" i="4"/>
  <c r="F65" i="4" s="1"/>
  <c r="G66" i="4"/>
  <c r="G65" i="4" s="1"/>
  <c r="G49" i="4" l="1"/>
  <c r="F49" i="4"/>
  <c r="E49" i="4"/>
  <c r="D49" i="4"/>
  <c r="D66" i="4" l="1"/>
  <c r="D65" i="4" s="1"/>
  <c r="E66" i="4"/>
  <c r="E65" i="4" s="1"/>
  <c r="C66" i="4"/>
  <c r="C65" i="4" s="1"/>
  <c r="F51" i="6" l="1"/>
  <c r="F50" i="6" s="1"/>
  <c r="G51" i="6"/>
  <c r="G50" i="6" s="1"/>
  <c r="E51" i="6"/>
  <c r="E50" i="6" s="1"/>
  <c r="F58" i="6"/>
  <c r="G58" i="6"/>
  <c r="E58" i="6"/>
  <c r="C6" i="6"/>
  <c r="F20" i="4" l="1"/>
  <c r="G20" i="4"/>
  <c r="E20" i="4"/>
  <c r="C34" i="4"/>
  <c r="C41" i="4"/>
  <c r="C39" i="4"/>
  <c r="G43" i="4"/>
  <c r="D43" i="4"/>
  <c r="E43" i="4"/>
  <c r="F43" i="4"/>
  <c r="C43" i="4"/>
  <c r="E41" i="4"/>
  <c r="F41" i="4"/>
  <c r="G41" i="4"/>
  <c r="D41" i="4"/>
  <c r="E34" i="4"/>
  <c r="F34" i="4"/>
  <c r="G34" i="4"/>
  <c r="E39" i="4"/>
  <c r="F39" i="4"/>
  <c r="G39" i="4"/>
  <c r="D39" i="4"/>
  <c r="D37" i="4"/>
  <c r="D34" i="4"/>
  <c r="C20" i="4"/>
  <c r="I13" i="2"/>
  <c r="J13" i="2"/>
  <c r="H10" i="2"/>
  <c r="E33" i="4" l="1"/>
  <c r="C33" i="4"/>
  <c r="F33" i="4"/>
  <c r="D33" i="4"/>
  <c r="G33" i="4"/>
  <c r="D20" i="4" l="1"/>
  <c r="D25" i="4" l="1"/>
  <c r="E25" i="4"/>
  <c r="F25" i="4"/>
  <c r="G25" i="4"/>
  <c r="C25" i="4"/>
  <c r="C19" i="4" s="1"/>
  <c r="D9" i="4"/>
  <c r="D8" i="4" s="1"/>
  <c r="E9" i="4"/>
  <c r="E8" i="4" s="1"/>
  <c r="F9" i="4"/>
  <c r="F8" i="4" s="1"/>
  <c r="G9" i="4"/>
  <c r="G8" i="4" s="1"/>
  <c r="C9" i="4"/>
  <c r="C8" i="4" s="1"/>
  <c r="F42" i="2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H13" i="2"/>
  <c r="G13" i="2"/>
  <c r="F13" i="2"/>
  <c r="J10" i="2"/>
  <c r="I10" i="2"/>
  <c r="G10" i="2"/>
  <c r="G32" i="2" s="1"/>
  <c r="F10" i="2"/>
  <c r="F16" i="2" l="1"/>
  <c r="F25" i="2" s="1"/>
  <c r="F32" i="2" s="1"/>
  <c r="F33" i="2" s="1"/>
  <c r="D19" i="4"/>
  <c r="G19" i="4"/>
  <c r="F19" i="4"/>
  <c r="E19" i="4"/>
  <c r="J16" i="2"/>
  <c r="J25" i="2" s="1"/>
  <c r="J32" i="2" s="1"/>
  <c r="J33" i="2" s="1"/>
  <c r="I16" i="2"/>
  <c r="I25" i="2" s="1"/>
  <c r="I32" i="2" s="1"/>
  <c r="I33" i="2" s="1"/>
  <c r="H16" i="2"/>
  <c r="H25" i="2" s="1"/>
  <c r="H32" i="2" s="1"/>
  <c r="H33" i="2" s="1"/>
</calcChain>
</file>

<file path=xl/sharedStrings.xml><?xml version="1.0" encoding="utf-8"?>
<sst xmlns="http://schemas.openxmlformats.org/spreadsheetml/2006/main" count="255" uniqueCount="111">
  <si>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</si>
  <si>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</si>
  <si>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</si>
  <si>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</si>
  <si>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</si>
  <si>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</si>
  <si>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</si>
  <si>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</si>
  <si>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</si>
  <si>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</si>
  <si>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</si>
  <si>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</si>
  <si>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</si>
  <si>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</si>
  <si>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</si>
  <si>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</si>
  <si>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</si>
  <si>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</si>
  <si>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</si>
  <si>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</si>
  <si>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</si>
  <si>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</si>
  <si>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</si>
  <si>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</si>
  <si>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</si>
  <si>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</si>
  <si>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</si>
  <si>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</si>
  <si>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</si>
  <si>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</si>
  <si>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</si>
  <si>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</si>
  <si>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</si>
  <si>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</si>
  <si>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</si>
  <si>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</si>
  <si>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</si>
  <si>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</si>
  <si>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</si>
  <si>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</si>
  <si>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</si>
  <si>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</si>
  <si>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</si>
  <si>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</si>
  <si>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</si>
  <si>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</si>
  <si>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</si>
  <si>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</si>
  <si>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</si>
  <si>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</si>
  <si>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</si>
  <si>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</si>
  <si>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</si>
  <si>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</si>
  <si>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</si>
  <si>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</si>
  <si>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
FINANCIJSKI PLAN PRORAČUNSKOG KORISNIKA JEDINICE LOKALNE I PODRUČNE (REGIONALNE) SAMOUPRAVE 
ZA GODINU 2025. I PROJEKCIJE ZA GODINU 2026. I 2027.</t>
  </si>
  <si>
    <t>IZVRŠENJE 
2023.</t>
  </si>
  <si>
    <t>TEKUĆI PLAN 
2024.</t>
  </si>
  <si>
    <t>PLAN 
2025.</t>
  </si>
  <si>
    <t>PROJEKCIJA 
2026.</t>
  </si>
  <si>
    <t>PROJEKCIJA
2027.</t>
  </si>
  <si>
    <t>Prihodi od ugovorenih admin. pristojbi po pos.propisu</t>
  </si>
  <si>
    <t>Prihodi od imovine</t>
  </si>
  <si>
    <t>Prihodi iz proračuna</t>
  </si>
  <si>
    <t>Financijski rashodi</t>
  </si>
  <si>
    <t>Naknade građanima i kućanstvima na temelju osiguranja i drugih naknada</t>
  </si>
  <si>
    <t>Rashodi za nabavu dugotrajne imovine</t>
  </si>
  <si>
    <t>Decentralizacija</t>
  </si>
  <si>
    <t>Donacije</t>
  </si>
  <si>
    <t>Donacije PK</t>
  </si>
  <si>
    <t>Pomoći</t>
  </si>
  <si>
    <t>Ministartvo PK</t>
  </si>
  <si>
    <t>JLS PK</t>
  </si>
  <si>
    <t>PROGRAM 1000</t>
  </si>
  <si>
    <t>Aktivnost A102000</t>
  </si>
  <si>
    <t>OSNOVNO OBRAZOVANJE - ZAKONSKI STANDARD</t>
  </si>
  <si>
    <t>Izvor financiranja 13</t>
  </si>
  <si>
    <t>Redovni poslovi ustanova osnovnog obrazovanja</t>
  </si>
  <si>
    <t>Tekući projekt T103000</t>
  </si>
  <si>
    <t>Oprema, Informat., nabava pomagala - OŠ</t>
  </si>
  <si>
    <t>Rashodi za nabavu proizvedene dugotrajne imovine</t>
  </si>
  <si>
    <t>PROGRAM 1003</t>
  </si>
  <si>
    <t>Dopunski nastavni i vannastavni program škola i obraz. Instit.</t>
  </si>
  <si>
    <t>DOPUNSKI NASTAVNI I VANNASTAVNI PROGRAM ŠKOLA I OBRAZ. INSTIT.</t>
  </si>
  <si>
    <t>Izvor financiranja 11</t>
  </si>
  <si>
    <t>Djeca s teškoćama u razvoju</t>
  </si>
  <si>
    <t>Aktivnost A102006</t>
  </si>
  <si>
    <t>Program građanskog odgoja u školama</t>
  </si>
  <si>
    <t>Dopunska sred. Za materijalne rashode i opremu škole</t>
  </si>
  <si>
    <t>Tekući projekt T103025</t>
  </si>
  <si>
    <t>Tekući projekt T103022</t>
  </si>
  <si>
    <t>Zalogajček 7</t>
  </si>
  <si>
    <t>Školska shema 6</t>
  </si>
  <si>
    <t>Aktivnost A102001</t>
  </si>
  <si>
    <t>Financiranje - ostali rashodi OŠ</t>
  </si>
  <si>
    <t>Izvor financiranja 31</t>
  </si>
  <si>
    <t>Izvor financiranja 43</t>
  </si>
  <si>
    <t>Posebne namjene</t>
  </si>
  <si>
    <t>Izvor financiranja 52</t>
  </si>
  <si>
    <t>Ministarstvo</t>
  </si>
  <si>
    <t>Naknade građanima i kućanstvima na temelju osiguranja i druge naknade</t>
  </si>
  <si>
    <t>Izvor financiranja 54</t>
  </si>
  <si>
    <t>JLS</t>
  </si>
  <si>
    <t>09</t>
  </si>
  <si>
    <t>Obrazovanje</t>
  </si>
  <si>
    <t>091</t>
  </si>
  <si>
    <t>096</t>
  </si>
  <si>
    <t>Predškolsko i osnovno obrazovanje</t>
  </si>
  <si>
    <t>Dodatne usluge u obrazovanju</t>
  </si>
  <si>
    <t>Ministarstvo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</si>
</sst>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k_n;[Red]#,##0.00\ _k_n"/>
    <numFmt numFmtId="165" formatCode="#,##0.00\ _k_n"/>
    <numFmt numFmtId="166" formatCode="#,##0\ _k_n"/>
    <numFmt numFmtId="167" formatCode="#,##0\ _k_n;[Red]#,##0\ _k_n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23" fillId="2" borderId="4" xfId="3" applyFont="1" applyFill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23" fillId="2" borderId="4" xfId="3" applyFont="1" applyFill="1" applyBorder="1" applyAlignment="1">
      <alignment horizontal="left" vertical="center" wrapText="1" indent="4"/>
    </xf>
    <xf numFmtId="0" fontId="23" fillId="2" borderId="4" xfId="3" applyFont="1" applyFill="1" applyBorder="1" applyAlignment="1">
      <alignment horizontal="left" vertical="center" wrapText="1" indent="2"/>
    </xf>
    <xf numFmtId="0" fontId="4" fillId="0" borderId="4" xfId="3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2" borderId="0" xfId="3" quotePrefix="1" applyFont="1" applyFill="1" applyAlignment="1">
      <alignment horizontal="left" vertical="center" indent="2"/>
    </xf>
    <xf numFmtId="0" fontId="16" fillId="2" borderId="0" xfId="3" applyFont="1" applyFill="1" applyAlignment="1">
      <alignment horizontal="left" vertical="center" wrapText="1"/>
    </xf>
    <xf numFmtId="164" fontId="16" fillId="2" borderId="0" xfId="3" applyNumberFormat="1" applyFont="1" applyFill="1" applyAlignment="1">
      <alignment horizontal="right" vertical="center" wrapText="1"/>
    </xf>
    <xf numFmtId="164" fontId="8" fillId="2" borderId="0" xfId="3" applyNumberFormat="1" applyFont="1" applyFill="1" applyAlignment="1">
      <alignment horizontal="right" wrapText="1"/>
    </xf>
    <xf numFmtId="3" fontId="13" fillId="2" borderId="4" xfId="3" applyNumberFormat="1" applyFont="1" applyFill="1" applyBorder="1" applyAlignment="1">
      <alignment horizontal="right"/>
    </xf>
    <xf numFmtId="3" fontId="13" fillId="2" borderId="4" xfId="3" applyNumberFormat="1" applyFont="1" applyFill="1" applyBorder="1" applyAlignment="1">
      <alignment horizontal="right" wrapText="1"/>
    </xf>
    <xf numFmtId="4" fontId="4" fillId="0" borderId="0" xfId="3" applyNumberFormat="1" applyFont="1"/>
    <xf numFmtId="3" fontId="13" fillId="2" borderId="4" xfId="2" applyNumberFormat="1" applyFont="1" applyFill="1" applyBorder="1" applyAlignment="1">
      <alignment horizontal="right"/>
    </xf>
    <xf numFmtId="0" fontId="16" fillId="2" borderId="0" xfId="3" quotePrefix="1" applyFont="1" applyFill="1" applyBorder="1" applyAlignment="1">
      <alignment horizontal="left" vertical="center" indent="2"/>
    </xf>
    <xf numFmtId="0" fontId="16" fillId="2" borderId="0" xfId="3" quotePrefix="1" applyFont="1" applyFill="1" applyBorder="1" applyAlignment="1">
      <alignment horizontal="left" vertical="center"/>
    </xf>
    <xf numFmtId="165" fontId="16" fillId="2" borderId="0" xfId="3" quotePrefix="1" applyNumberFormat="1" applyFont="1" applyFill="1" applyBorder="1" applyAlignment="1">
      <alignment horizontal="right" vertical="center" wrapText="1"/>
    </xf>
    <xf numFmtId="165" fontId="8" fillId="2" borderId="0" xfId="3" applyNumberFormat="1" applyFont="1" applyFill="1" applyBorder="1" applyAlignment="1">
      <alignment horizontal="right" wrapText="1"/>
    </xf>
    <xf numFmtId="166" fontId="15" fillId="2" borderId="4" xfId="3" applyNumberFormat="1" applyFont="1" applyFill="1" applyBorder="1" applyAlignment="1">
      <alignment horizontal="right" vertical="center" wrapText="1"/>
    </xf>
    <xf numFmtId="166" fontId="16" fillId="2" borderId="4" xfId="3" applyNumberFormat="1" applyFont="1" applyFill="1" applyBorder="1" applyAlignment="1">
      <alignment horizontal="right" vertical="center" wrapText="1"/>
    </xf>
    <xf numFmtId="166" fontId="8" fillId="2" borderId="4" xfId="3" applyNumberFormat="1" applyFont="1" applyFill="1" applyBorder="1" applyAlignment="1">
      <alignment horizontal="right" wrapText="1"/>
    </xf>
    <xf numFmtId="166" fontId="16" fillId="2" borderId="4" xfId="3" quotePrefix="1" applyNumberFormat="1" applyFont="1" applyFill="1" applyBorder="1" applyAlignment="1">
      <alignment horizontal="right" vertical="center" wrapText="1"/>
    </xf>
    <xf numFmtId="166" fontId="13" fillId="2" borderId="4" xfId="3" applyNumberFormat="1" applyFont="1" applyFill="1" applyBorder="1" applyAlignment="1">
      <alignment horizontal="right" wrapText="1"/>
    </xf>
    <xf numFmtId="166" fontId="15" fillId="2" borderId="4" xfId="3" quotePrefix="1" applyNumberFormat="1" applyFont="1" applyFill="1" applyBorder="1" applyAlignment="1">
      <alignment horizontal="right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166" fontId="8" fillId="2" borderId="4" xfId="3" applyNumberFormat="1" applyFont="1" applyFill="1" applyBorder="1" applyAlignment="1">
      <alignment horizontal="right"/>
    </xf>
    <xf numFmtId="167" fontId="15" fillId="2" borderId="4" xfId="3" applyNumberFormat="1" applyFont="1" applyFill="1" applyBorder="1" applyAlignment="1">
      <alignment horizontal="right" vertical="center" wrapText="1"/>
    </xf>
    <xf numFmtId="167" fontId="16" fillId="2" borderId="4" xfId="3" applyNumberFormat="1" applyFont="1" applyFill="1" applyBorder="1" applyAlignment="1">
      <alignment horizontal="right" vertical="center" wrapText="1"/>
    </xf>
    <xf numFmtId="167" fontId="8" fillId="2" borderId="4" xfId="3" applyNumberFormat="1" applyFont="1" applyFill="1" applyBorder="1" applyAlignment="1">
      <alignment horizontal="right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/>
    <cellStyle name="Normalno 2 2" xfId="3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L13" sqref="L13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0"/>
    </row>
    <row r="2" spans="1:10" s="2" customFormat="1" ht="51" customHeight="1" x14ac:dyDescent="0.25">
      <c r="A2" s="103" t="s">
        <v>56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21"/>
      <c r="J4" s="121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103" t="s">
        <v>13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19" t="s">
        <v>12</v>
      </c>
      <c r="B8" s="120"/>
      <c r="C8" s="120"/>
      <c r="D8" s="120"/>
      <c r="E8" s="120"/>
      <c r="F8" s="71" t="s">
        <v>57</v>
      </c>
      <c r="G8" s="71" t="s">
        <v>58</v>
      </c>
      <c r="H8" s="72" t="s">
        <v>59</v>
      </c>
      <c r="I8" s="72" t="s">
        <v>60</v>
      </c>
      <c r="J8" s="72" t="s">
        <v>61</v>
      </c>
    </row>
    <row r="9" spans="1:10" s="32" customFormat="1" ht="12" customHeight="1" x14ac:dyDescent="0.25">
      <c r="A9" s="105">
        <v>1</v>
      </c>
      <c r="B9" s="105"/>
      <c r="C9" s="105"/>
      <c r="D9" s="105"/>
      <c r="E9" s="105"/>
      <c r="F9" s="73">
        <v>2</v>
      </c>
      <c r="G9" s="73">
        <v>3</v>
      </c>
      <c r="H9" s="74">
        <v>4</v>
      </c>
      <c r="I9" s="74">
        <v>5</v>
      </c>
      <c r="J9" s="74">
        <v>6</v>
      </c>
    </row>
    <row r="10" spans="1:10" s="2" customFormat="1" x14ac:dyDescent="0.25">
      <c r="A10" s="122" t="s">
        <v>3</v>
      </c>
      <c r="B10" s="115"/>
      <c r="C10" s="115"/>
      <c r="D10" s="115"/>
      <c r="E10" s="123"/>
      <c r="F10" s="10">
        <f>F11+F12</f>
        <v>1062596.28</v>
      </c>
      <c r="G10" s="10">
        <f t="shared" ref="G10:J10" si="0">G11+G12</f>
        <v>1240867.43</v>
      </c>
      <c r="H10" s="10">
        <f>H11+H12</f>
        <v>1230224</v>
      </c>
      <c r="I10" s="10">
        <f t="shared" si="0"/>
        <v>1230224</v>
      </c>
      <c r="J10" s="10">
        <f t="shared" si="0"/>
        <v>1230224</v>
      </c>
    </row>
    <row r="11" spans="1:10" s="2" customFormat="1" x14ac:dyDescent="0.25">
      <c r="A11" s="116" t="s">
        <v>1</v>
      </c>
      <c r="B11" s="117"/>
      <c r="C11" s="117"/>
      <c r="D11" s="117"/>
      <c r="E11" s="113"/>
      <c r="F11" s="87">
        <v>1062596.28</v>
      </c>
      <c r="G11" s="87">
        <v>1240867.43</v>
      </c>
      <c r="H11" s="87">
        <v>1230224</v>
      </c>
      <c r="I11" s="87">
        <v>1230224</v>
      </c>
      <c r="J11" s="87">
        <v>1230224</v>
      </c>
    </row>
    <row r="12" spans="1:10" s="2" customFormat="1" x14ac:dyDescent="0.25">
      <c r="A12" s="112" t="s">
        <v>2</v>
      </c>
      <c r="B12" s="113"/>
      <c r="C12" s="113"/>
      <c r="D12" s="113"/>
      <c r="E12" s="113"/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2" customFormat="1" x14ac:dyDescent="0.25">
      <c r="A13" s="12" t="s">
        <v>6</v>
      </c>
      <c r="B13" s="30"/>
      <c r="C13" s="30"/>
      <c r="D13" s="30"/>
      <c r="E13" s="30"/>
      <c r="F13" s="10">
        <f>F14+F15</f>
        <v>1062596.28</v>
      </c>
      <c r="G13" s="10">
        <f t="shared" ref="G13:J13" si="1">G14+G15</f>
        <v>1240867.43</v>
      </c>
      <c r="H13" s="10">
        <f t="shared" si="1"/>
        <v>1230224</v>
      </c>
      <c r="I13" s="10">
        <f t="shared" si="1"/>
        <v>1230224</v>
      </c>
      <c r="J13" s="10">
        <f t="shared" si="1"/>
        <v>1230224</v>
      </c>
    </row>
    <row r="14" spans="1:10" s="2" customFormat="1" x14ac:dyDescent="0.25">
      <c r="A14" s="118" t="s">
        <v>4</v>
      </c>
      <c r="B14" s="117"/>
      <c r="C14" s="117"/>
      <c r="D14" s="117"/>
      <c r="E14" s="117"/>
      <c r="F14" s="11">
        <v>1039560.22</v>
      </c>
      <c r="G14" s="11">
        <v>1224247.43</v>
      </c>
      <c r="H14" s="11">
        <v>1209174</v>
      </c>
      <c r="I14" s="11">
        <v>1209174</v>
      </c>
      <c r="J14" s="11">
        <v>1209174</v>
      </c>
    </row>
    <row r="15" spans="1:10" s="2" customFormat="1" x14ac:dyDescent="0.25">
      <c r="A15" s="112" t="s">
        <v>5</v>
      </c>
      <c r="B15" s="113"/>
      <c r="C15" s="113"/>
      <c r="D15" s="113"/>
      <c r="E15" s="113"/>
      <c r="F15" s="11">
        <v>23036.06</v>
      </c>
      <c r="G15" s="11">
        <v>16620</v>
      </c>
      <c r="H15" s="11">
        <v>21050</v>
      </c>
      <c r="I15" s="11">
        <v>21050</v>
      </c>
      <c r="J15" s="11">
        <v>21050</v>
      </c>
    </row>
    <row r="16" spans="1:10" s="2" customFormat="1" x14ac:dyDescent="0.25">
      <c r="A16" s="114" t="s">
        <v>7</v>
      </c>
      <c r="B16" s="115"/>
      <c r="C16" s="115"/>
      <c r="D16" s="115"/>
      <c r="E16" s="115"/>
      <c r="F16" s="10">
        <f>F10-F13</f>
        <v>0</v>
      </c>
      <c r="G16" s="10">
        <v>0</v>
      </c>
      <c r="H16" s="10">
        <f t="shared" ref="H16:J16" si="2">H10-H13</f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4"/>
      <c r="C17" s="14"/>
      <c r="D17" s="14"/>
      <c r="E17" s="14"/>
      <c r="F17" s="14"/>
      <c r="G17" s="14"/>
      <c r="H17" s="15"/>
      <c r="I17" s="15"/>
      <c r="J17" s="15"/>
    </row>
    <row r="18" spans="1:10" s="2" customFormat="1" ht="18" customHeight="1" x14ac:dyDescent="0.25">
      <c r="A18" s="103" t="s">
        <v>14</v>
      </c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</row>
    <row r="20" spans="1:10" s="2" customFormat="1" ht="25.5" x14ac:dyDescent="0.25">
      <c r="A20" s="119" t="s">
        <v>12</v>
      </c>
      <c r="B20" s="120"/>
      <c r="C20" s="120"/>
      <c r="D20" s="120"/>
      <c r="E20" s="120"/>
      <c r="F20" s="71" t="s">
        <v>57</v>
      </c>
      <c r="G20" s="71" t="s">
        <v>58</v>
      </c>
      <c r="H20" s="72" t="s">
        <v>59</v>
      </c>
      <c r="I20" s="72" t="s">
        <v>60</v>
      </c>
      <c r="J20" s="72" t="s">
        <v>61</v>
      </c>
    </row>
    <row r="21" spans="1:10" s="32" customFormat="1" ht="12" customHeight="1" x14ac:dyDescent="0.25">
      <c r="A21" s="105">
        <v>1</v>
      </c>
      <c r="B21" s="105"/>
      <c r="C21" s="105"/>
      <c r="D21" s="105"/>
      <c r="E21" s="105"/>
      <c r="F21" s="73">
        <v>2</v>
      </c>
      <c r="G21" s="73">
        <v>3</v>
      </c>
      <c r="H21" s="74">
        <v>4</v>
      </c>
      <c r="I21" s="74">
        <v>5</v>
      </c>
      <c r="J21" s="74">
        <v>6</v>
      </c>
    </row>
    <row r="22" spans="1:10" s="2" customFormat="1" x14ac:dyDescent="0.25">
      <c r="A22" s="112" t="s">
        <v>8</v>
      </c>
      <c r="B22" s="113"/>
      <c r="C22" s="113"/>
      <c r="D22" s="113"/>
      <c r="E22" s="113"/>
      <c r="F22" s="11"/>
      <c r="G22" s="11"/>
      <c r="H22" s="11"/>
      <c r="I22" s="11"/>
      <c r="J22" s="13"/>
    </row>
    <row r="23" spans="1:10" s="2" customFormat="1" x14ac:dyDescent="0.25">
      <c r="A23" s="112" t="s">
        <v>9</v>
      </c>
      <c r="B23" s="113"/>
      <c r="C23" s="113"/>
      <c r="D23" s="113"/>
      <c r="E23" s="113"/>
      <c r="F23" s="11"/>
      <c r="G23" s="11"/>
      <c r="H23" s="11"/>
      <c r="I23" s="11"/>
      <c r="J23" s="13"/>
    </row>
    <row r="24" spans="1:10" s="2" customFormat="1" x14ac:dyDescent="0.25">
      <c r="A24" s="114" t="s">
        <v>10</v>
      </c>
      <c r="B24" s="115"/>
      <c r="C24" s="115"/>
      <c r="D24" s="115"/>
      <c r="E24" s="115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114" t="s">
        <v>11</v>
      </c>
      <c r="B25" s="115"/>
      <c r="C25" s="115"/>
      <c r="D25" s="115"/>
      <c r="E25" s="115"/>
      <c r="F25" s="10">
        <f>F16+F24</f>
        <v>0</v>
      </c>
      <c r="G25" s="10"/>
      <c r="H25" s="10">
        <f t="shared" ref="H25:J25" si="4">H16+H24</f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6"/>
      <c r="B26" s="14"/>
      <c r="C26" s="14"/>
      <c r="D26" s="14"/>
      <c r="E26" s="14"/>
      <c r="F26" s="14"/>
      <c r="G26" s="14"/>
      <c r="H26" s="15"/>
      <c r="I26" s="15"/>
      <c r="J26" s="15"/>
    </row>
    <row r="27" spans="1:10" s="2" customFormat="1" ht="18" customHeight="1" x14ac:dyDescent="0.25">
      <c r="A27" s="103" t="s">
        <v>15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s="2" customFormat="1" ht="18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" customFormat="1" ht="25.5" x14ac:dyDescent="0.25">
      <c r="A29" s="106" t="s">
        <v>21</v>
      </c>
      <c r="B29" s="107"/>
      <c r="C29" s="107"/>
      <c r="D29" s="107"/>
      <c r="E29" s="108"/>
      <c r="F29" s="71" t="s">
        <v>57</v>
      </c>
      <c r="G29" s="71" t="s">
        <v>58</v>
      </c>
      <c r="H29" s="72" t="s">
        <v>59</v>
      </c>
      <c r="I29" s="72" t="s">
        <v>60</v>
      </c>
      <c r="J29" s="72" t="s">
        <v>61</v>
      </c>
    </row>
    <row r="30" spans="1:10" s="32" customFormat="1" ht="12" customHeight="1" x14ac:dyDescent="0.25">
      <c r="A30" s="105">
        <v>1</v>
      </c>
      <c r="B30" s="105"/>
      <c r="C30" s="105"/>
      <c r="D30" s="105"/>
      <c r="E30" s="105"/>
      <c r="F30" s="73">
        <v>2</v>
      </c>
      <c r="G30" s="73">
        <v>3</v>
      </c>
      <c r="H30" s="74">
        <v>4</v>
      </c>
      <c r="I30" s="74">
        <v>5</v>
      </c>
      <c r="J30" s="74">
        <v>6</v>
      </c>
    </row>
    <row r="31" spans="1:10" s="2" customFormat="1" ht="15" customHeight="1" x14ac:dyDescent="0.25">
      <c r="A31" s="109" t="s">
        <v>16</v>
      </c>
      <c r="B31" s="110"/>
      <c r="C31" s="110"/>
      <c r="D31" s="110"/>
      <c r="E31" s="111"/>
      <c r="F31" s="17">
        <v>0</v>
      </c>
      <c r="G31" s="17">
        <v>0</v>
      </c>
      <c r="H31" s="17">
        <v>0</v>
      </c>
      <c r="I31" s="17">
        <v>0</v>
      </c>
      <c r="J31" s="18">
        <v>0</v>
      </c>
    </row>
    <row r="32" spans="1:10" s="2" customFormat="1" ht="15" customHeight="1" x14ac:dyDescent="0.25">
      <c r="A32" s="114" t="s">
        <v>17</v>
      </c>
      <c r="B32" s="115"/>
      <c r="C32" s="115"/>
      <c r="D32" s="115"/>
      <c r="E32" s="115"/>
      <c r="F32" s="19">
        <f>F25+F31</f>
        <v>0</v>
      </c>
      <c r="G32" s="19">
        <f t="shared" ref="G32:J32" si="5">G25+G31</f>
        <v>0</v>
      </c>
      <c r="H32" s="19">
        <f t="shared" si="5"/>
        <v>0</v>
      </c>
      <c r="I32" s="19">
        <f t="shared" si="5"/>
        <v>0</v>
      </c>
      <c r="J32" s="20">
        <f t="shared" si="5"/>
        <v>0</v>
      </c>
    </row>
    <row r="33" spans="1:10" s="2" customFormat="1" ht="45" customHeight="1" x14ac:dyDescent="0.25">
      <c r="A33" s="122" t="s">
        <v>18</v>
      </c>
      <c r="B33" s="124"/>
      <c r="C33" s="124"/>
      <c r="D33" s="124"/>
      <c r="E33" s="125"/>
      <c r="F33" s="19">
        <f>F16+F24+F31-F32</f>
        <v>0</v>
      </c>
      <c r="G33" s="19"/>
      <c r="H33" s="19">
        <f t="shared" ref="H33:J33" si="6">H16+H24+H31-H32</f>
        <v>0</v>
      </c>
      <c r="I33" s="19">
        <f t="shared" si="6"/>
        <v>0</v>
      </c>
      <c r="J33" s="20">
        <f t="shared" si="6"/>
        <v>0</v>
      </c>
    </row>
    <row r="34" spans="1:10" s="2" customFormat="1" ht="18" customHeight="1" x14ac:dyDescent="0.25">
      <c r="A34" s="27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2" customFormat="1" ht="18" customHeight="1" x14ac:dyDescent="0.25">
      <c r="A35" s="126" t="s">
        <v>19</v>
      </c>
      <c r="B35" s="126"/>
      <c r="C35" s="126"/>
      <c r="D35" s="126"/>
      <c r="E35" s="126"/>
      <c r="F35" s="126"/>
      <c r="G35" s="126"/>
      <c r="H35" s="126"/>
      <c r="I35" s="126"/>
      <c r="J35" s="126"/>
    </row>
    <row r="36" spans="1:10" s="2" customFormat="1" ht="18.75" x14ac:dyDescent="0.25">
      <c r="A36" s="22"/>
      <c r="B36" s="23"/>
      <c r="C36" s="23"/>
      <c r="D36" s="23"/>
      <c r="E36" s="23"/>
      <c r="F36" s="23"/>
      <c r="G36" s="23"/>
      <c r="H36" s="24"/>
      <c r="I36" s="24"/>
      <c r="J36" s="24"/>
    </row>
    <row r="37" spans="1:10" s="2" customFormat="1" ht="25.5" x14ac:dyDescent="0.25">
      <c r="A37" s="106" t="s">
        <v>21</v>
      </c>
      <c r="B37" s="107"/>
      <c r="C37" s="107"/>
      <c r="D37" s="107"/>
      <c r="E37" s="108"/>
      <c r="F37" s="71" t="s">
        <v>57</v>
      </c>
      <c r="G37" s="71" t="s">
        <v>58</v>
      </c>
      <c r="H37" s="72" t="s">
        <v>59</v>
      </c>
      <c r="I37" s="72" t="s">
        <v>60</v>
      </c>
      <c r="J37" s="72" t="s">
        <v>61</v>
      </c>
    </row>
    <row r="38" spans="1:10" s="32" customFormat="1" ht="12" customHeight="1" x14ac:dyDescent="0.25">
      <c r="A38" s="105">
        <v>1</v>
      </c>
      <c r="B38" s="105"/>
      <c r="C38" s="105"/>
      <c r="D38" s="105"/>
      <c r="E38" s="105"/>
      <c r="F38" s="73">
        <v>2</v>
      </c>
      <c r="G38" s="73">
        <v>3</v>
      </c>
      <c r="H38" s="74">
        <v>4</v>
      </c>
      <c r="I38" s="74">
        <v>5</v>
      </c>
      <c r="J38" s="74">
        <v>6</v>
      </c>
    </row>
    <row r="39" spans="1:10" s="2" customFormat="1" x14ac:dyDescent="0.25">
      <c r="A39" s="109" t="s">
        <v>16</v>
      </c>
      <c r="B39" s="110"/>
      <c r="C39" s="110"/>
      <c r="D39" s="110"/>
      <c r="E39" s="111"/>
      <c r="F39" s="17">
        <v>0</v>
      </c>
      <c r="G39" s="17">
        <f>F42</f>
        <v>0</v>
      </c>
      <c r="H39" s="17">
        <f>G42</f>
        <v>0</v>
      </c>
      <c r="I39" s="17">
        <f>H42</f>
        <v>0</v>
      </c>
      <c r="J39" s="18">
        <f>I42</f>
        <v>0</v>
      </c>
    </row>
    <row r="40" spans="1:10" s="2" customFormat="1" ht="28.5" customHeight="1" x14ac:dyDescent="0.25">
      <c r="A40" s="109" t="s">
        <v>20</v>
      </c>
      <c r="B40" s="110"/>
      <c r="C40" s="110"/>
      <c r="D40" s="110"/>
      <c r="E40" s="111"/>
      <c r="F40" s="17">
        <v>0</v>
      </c>
      <c r="G40" s="17">
        <v>0</v>
      </c>
      <c r="H40" s="17">
        <v>0</v>
      </c>
      <c r="I40" s="17">
        <v>0</v>
      </c>
      <c r="J40" s="18">
        <v>0</v>
      </c>
    </row>
    <row r="41" spans="1:10" s="2" customFormat="1" ht="25.5" customHeight="1" x14ac:dyDescent="0.25">
      <c r="A41" s="109" t="s">
        <v>55</v>
      </c>
      <c r="B41" s="127"/>
      <c r="C41" s="127"/>
      <c r="D41" s="127"/>
      <c r="E41" s="128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15" customHeight="1" x14ac:dyDescent="0.25">
      <c r="A42" s="114" t="s">
        <v>17</v>
      </c>
      <c r="B42" s="115"/>
      <c r="C42" s="115"/>
      <c r="D42" s="115"/>
      <c r="E42" s="115"/>
      <c r="F42" s="25">
        <f>F39-F40+F41</f>
        <v>0</v>
      </c>
      <c r="G42" s="25">
        <f t="shared" ref="G42:J42" si="7">G39-G40+G41</f>
        <v>0</v>
      </c>
      <c r="H42" s="25">
        <f t="shared" si="7"/>
        <v>0</v>
      </c>
      <c r="I42" s="25">
        <f t="shared" si="7"/>
        <v>0</v>
      </c>
      <c r="J42" s="26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" zoomScaleNormal="100" workbookViewId="0">
      <selection activeCell="C8" sqref="C8:G14"/>
    </sheetView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0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29" t="s">
        <v>22</v>
      </c>
      <c r="B2" s="129"/>
      <c r="C2" s="129"/>
      <c r="D2" s="129"/>
      <c r="E2" s="129"/>
      <c r="F2" s="129"/>
      <c r="G2" s="129"/>
      <c r="H2" s="56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29" t="s">
        <v>23</v>
      </c>
      <c r="B4" s="129"/>
      <c r="C4" s="129"/>
      <c r="D4" s="129"/>
      <c r="E4" s="129"/>
      <c r="F4" s="129"/>
      <c r="G4" s="129"/>
      <c r="H4" s="56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36</v>
      </c>
      <c r="B6" s="37" t="s">
        <v>21</v>
      </c>
      <c r="C6" s="38" t="s">
        <v>57</v>
      </c>
      <c r="D6" s="38" t="s">
        <v>58</v>
      </c>
      <c r="E6" s="36" t="s">
        <v>59</v>
      </c>
      <c r="F6" s="36" t="s">
        <v>60</v>
      </c>
      <c r="G6" s="36" t="s">
        <v>61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24</v>
      </c>
      <c r="C8" s="100">
        <f>C9</f>
        <v>1062596.28</v>
      </c>
      <c r="D8" s="100">
        <f t="shared" ref="D8:G8" si="0">D9</f>
        <v>1240867.43</v>
      </c>
      <c r="E8" s="100">
        <f t="shared" si="0"/>
        <v>1230224</v>
      </c>
      <c r="F8" s="100">
        <f t="shared" si="0"/>
        <v>1230224</v>
      </c>
      <c r="G8" s="100">
        <f t="shared" si="0"/>
        <v>1230224</v>
      </c>
    </row>
    <row r="9" spans="1:10" x14ac:dyDescent="0.25">
      <c r="A9" s="41">
        <v>6</v>
      </c>
      <c r="B9" s="41" t="s">
        <v>25</v>
      </c>
      <c r="C9" s="100">
        <f>SUM(C10:C14)</f>
        <v>1062596.28</v>
      </c>
      <c r="D9" s="100">
        <f>SUM(D10:D14)</f>
        <v>1240867.43</v>
      </c>
      <c r="E9" s="100">
        <f>SUM(E10:E14)</f>
        <v>1230224</v>
      </c>
      <c r="F9" s="100">
        <f>SUM(F10:F14)</f>
        <v>1230224</v>
      </c>
      <c r="G9" s="100">
        <f>SUM(G10:G14)</f>
        <v>1230224</v>
      </c>
    </row>
    <row r="10" spans="1:10" ht="25.5" x14ac:dyDescent="0.25">
      <c r="A10" s="54">
        <v>63</v>
      </c>
      <c r="B10" s="43" t="s">
        <v>26</v>
      </c>
      <c r="C10" s="101">
        <v>948432.28</v>
      </c>
      <c r="D10" s="101">
        <v>1110200</v>
      </c>
      <c r="E10" s="102">
        <v>1153650</v>
      </c>
      <c r="F10" s="102">
        <v>1153650</v>
      </c>
      <c r="G10" s="102">
        <v>1153650</v>
      </c>
    </row>
    <row r="11" spans="1:10" ht="25.5" customHeight="1" x14ac:dyDescent="0.25">
      <c r="A11" s="55">
        <v>64</v>
      </c>
      <c r="B11" s="79" t="s">
        <v>63</v>
      </c>
      <c r="C11" s="101">
        <v>10</v>
      </c>
      <c r="D11" s="101">
        <v>1</v>
      </c>
      <c r="E11" s="102">
        <v>0</v>
      </c>
      <c r="F11" s="102">
        <v>0</v>
      </c>
      <c r="G11" s="102">
        <v>0</v>
      </c>
    </row>
    <row r="12" spans="1:10" ht="25.5" customHeight="1" x14ac:dyDescent="0.25">
      <c r="A12" s="55">
        <v>65</v>
      </c>
      <c r="B12" s="79" t="s">
        <v>62</v>
      </c>
      <c r="C12" s="101">
        <v>21000</v>
      </c>
      <c r="D12" s="101">
        <v>29999</v>
      </c>
      <c r="E12" s="102">
        <v>17600</v>
      </c>
      <c r="F12" s="102">
        <v>17600</v>
      </c>
      <c r="G12" s="102">
        <v>17600</v>
      </c>
    </row>
    <row r="13" spans="1:10" ht="25.5" x14ac:dyDescent="0.25">
      <c r="A13" s="55">
        <v>66</v>
      </c>
      <c r="B13" s="43" t="s">
        <v>27</v>
      </c>
      <c r="C13" s="101">
        <v>15000</v>
      </c>
      <c r="D13" s="101">
        <v>15000</v>
      </c>
      <c r="E13" s="102">
        <v>16200</v>
      </c>
      <c r="F13" s="102">
        <v>16200</v>
      </c>
      <c r="G13" s="102">
        <v>16200</v>
      </c>
    </row>
    <row r="14" spans="1:10" ht="25.5" customHeight="1" x14ac:dyDescent="0.25">
      <c r="A14" s="55">
        <v>67</v>
      </c>
      <c r="B14" s="43" t="s">
        <v>64</v>
      </c>
      <c r="C14" s="101">
        <v>78154</v>
      </c>
      <c r="D14" s="101">
        <v>85667.43</v>
      </c>
      <c r="E14" s="102">
        <v>42774</v>
      </c>
      <c r="F14" s="102">
        <v>42774</v>
      </c>
      <c r="G14" s="102">
        <v>42774</v>
      </c>
    </row>
    <row r="15" spans="1:10" ht="25.5" customHeight="1" x14ac:dyDescent="0.25">
      <c r="A15" s="80"/>
      <c r="B15" s="81"/>
      <c r="C15" s="82"/>
      <c r="D15" s="82"/>
      <c r="E15" s="83"/>
      <c r="F15" s="83"/>
      <c r="G15" s="83"/>
    </row>
    <row r="17" spans="1:8" ht="25.5" x14ac:dyDescent="0.25">
      <c r="A17" s="36" t="s">
        <v>36</v>
      </c>
      <c r="B17" s="37" t="s">
        <v>21</v>
      </c>
      <c r="C17" s="38" t="s">
        <v>57</v>
      </c>
      <c r="D17" s="38" t="s">
        <v>58</v>
      </c>
      <c r="E17" s="36" t="s">
        <v>59</v>
      </c>
      <c r="F17" s="36" t="s">
        <v>60</v>
      </c>
      <c r="G17" s="36" t="s">
        <v>61</v>
      </c>
    </row>
    <row r="18" spans="1:8" s="40" customFormat="1" ht="11.25" x14ac:dyDescent="0.2">
      <c r="A18" s="39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</row>
    <row r="19" spans="1:8" x14ac:dyDescent="0.25">
      <c r="A19" s="41"/>
      <c r="B19" s="41" t="s">
        <v>29</v>
      </c>
      <c r="C19" s="92">
        <f>C20+C25</f>
        <v>1062596.28</v>
      </c>
      <c r="D19" s="92">
        <f>D20+D25</f>
        <v>1240867.43</v>
      </c>
      <c r="E19" s="92">
        <f>E20+E25</f>
        <v>1230224</v>
      </c>
      <c r="F19" s="92">
        <f>F20+F25</f>
        <v>1230224</v>
      </c>
      <c r="G19" s="92">
        <f>G20+G25</f>
        <v>1230224</v>
      </c>
    </row>
    <row r="20" spans="1:8" x14ac:dyDescent="0.25">
      <c r="A20" s="41">
        <v>3</v>
      </c>
      <c r="B20" s="41" t="s">
        <v>30</v>
      </c>
      <c r="C20" s="92">
        <f>SUM(C21:C24)</f>
        <v>1039560.2200000001</v>
      </c>
      <c r="D20" s="92">
        <f>SUM(D21:D24)</f>
        <v>1224247.43</v>
      </c>
      <c r="E20" s="92">
        <f>SUM(E21:E24)</f>
        <v>1209174</v>
      </c>
      <c r="F20" s="92">
        <f t="shared" ref="F20:G20" si="1">SUM(F21:F24)</f>
        <v>1209174</v>
      </c>
      <c r="G20" s="92">
        <f t="shared" si="1"/>
        <v>1209174</v>
      </c>
    </row>
    <row r="21" spans="1:8" x14ac:dyDescent="0.25">
      <c r="A21" s="54">
        <v>31</v>
      </c>
      <c r="B21" s="43" t="s">
        <v>31</v>
      </c>
      <c r="C21" s="93">
        <v>842830</v>
      </c>
      <c r="D21" s="93">
        <v>1019200</v>
      </c>
      <c r="E21" s="98">
        <v>1022500</v>
      </c>
      <c r="F21" s="98">
        <v>1022500</v>
      </c>
      <c r="G21" s="98">
        <v>1022500</v>
      </c>
    </row>
    <row r="22" spans="1:8" x14ac:dyDescent="0.25">
      <c r="A22" s="55">
        <v>32</v>
      </c>
      <c r="B22" s="44" t="s">
        <v>32</v>
      </c>
      <c r="C22" s="95">
        <v>184480.67</v>
      </c>
      <c r="D22" s="95">
        <v>195347.43</v>
      </c>
      <c r="E22" s="98">
        <v>176544</v>
      </c>
      <c r="F22" s="98">
        <v>176544</v>
      </c>
      <c r="G22" s="98">
        <v>176544</v>
      </c>
    </row>
    <row r="23" spans="1:8" x14ac:dyDescent="0.25">
      <c r="A23" s="55">
        <v>34</v>
      </c>
      <c r="B23" s="44" t="s">
        <v>65</v>
      </c>
      <c r="C23" s="95">
        <v>309.55</v>
      </c>
      <c r="D23" s="95">
        <v>500</v>
      </c>
      <c r="E23" s="98">
        <v>500</v>
      </c>
      <c r="F23" s="98">
        <v>500</v>
      </c>
      <c r="G23" s="98">
        <v>500</v>
      </c>
    </row>
    <row r="24" spans="1:8" ht="25.5" x14ac:dyDescent="0.25">
      <c r="A24" s="55">
        <v>37</v>
      </c>
      <c r="B24" s="46" t="s">
        <v>66</v>
      </c>
      <c r="C24" s="95">
        <v>11940</v>
      </c>
      <c r="D24" s="95">
        <v>9200</v>
      </c>
      <c r="E24" s="98">
        <v>9630</v>
      </c>
      <c r="F24" s="98">
        <v>9630</v>
      </c>
      <c r="G24" s="98">
        <v>9630</v>
      </c>
    </row>
    <row r="25" spans="1:8" x14ac:dyDescent="0.25">
      <c r="A25" s="48">
        <v>4</v>
      </c>
      <c r="B25" s="49" t="s">
        <v>33</v>
      </c>
      <c r="C25" s="92">
        <f>C26</f>
        <v>23036.06</v>
      </c>
      <c r="D25" s="92">
        <f t="shared" ref="D25:G25" si="2">D26</f>
        <v>16620</v>
      </c>
      <c r="E25" s="92">
        <f t="shared" si="2"/>
        <v>21050</v>
      </c>
      <c r="F25" s="92">
        <f t="shared" si="2"/>
        <v>21050</v>
      </c>
      <c r="G25" s="92">
        <f t="shared" si="2"/>
        <v>21050</v>
      </c>
    </row>
    <row r="26" spans="1:8" x14ac:dyDescent="0.25">
      <c r="A26" s="54">
        <v>42</v>
      </c>
      <c r="B26" s="50" t="s">
        <v>67</v>
      </c>
      <c r="C26" s="93">
        <v>23036.06</v>
      </c>
      <c r="D26" s="93">
        <v>16620</v>
      </c>
      <c r="E26" s="99">
        <v>21050</v>
      </c>
      <c r="F26" s="99">
        <v>21050</v>
      </c>
      <c r="G26" s="99">
        <v>21050</v>
      </c>
    </row>
    <row r="29" spans="1:8" ht="15.6" customHeight="1" x14ac:dyDescent="0.25">
      <c r="A29" s="129" t="s">
        <v>34</v>
      </c>
      <c r="B29" s="129"/>
      <c r="C29" s="129"/>
      <c r="D29" s="129"/>
      <c r="E29" s="129"/>
      <c r="F29" s="129"/>
      <c r="G29" s="129"/>
    </row>
    <row r="30" spans="1:8" ht="18.75" x14ac:dyDescent="0.25">
      <c r="A30" s="31"/>
      <c r="B30" s="31"/>
      <c r="C30" s="31"/>
      <c r="D30" s="31"/>
      <c r="E30" s="31"/>
      <c r="F30" s="31"/>
      <c r="G30" s="31"/>
      <c r="H30" s="31"/>
    </row>
    <row r="31" spans="1:8" ht="25.5" x14ac:dyDescent="0.25">
      <c r="A31" s="36" t="s">
        <v>36</v>
      </c>
      <c r="B31" s="37" t="s">
        <v>21</v>
      </c>
      <c r="C31" s="38" t="s">
        <v>57</v>
      </c>
      <c r="D31" s="38" t="s">
        <v>58</v>
      </c>
      <c r="E31" s="36" t="s">
        <v>59</v>
      </c>
      <c r="F31" s="36" t="s">
        <v>60</v>
      </c>
      <c r="G31" s="36" t="s">
        <v>61</v>
      </c>
    </row>
    <row r="32" spans="1:8" s="40" customFormat="1" ht="11.25" x14ac:dyDescent="0.2">
      <c r="A32" s="39">
        <v>1</v>
      </c>
      <c r="B32" s="39">
        <v>2</v>
      </c>
      <c r="C32" s="39">
        <v>3</v>
      </c>
      <c r="D32" s="39">
        <v>4</v>
      </c>
      <c r="E32" s="39">
        <v>5</v>
      </c>
      <c r="F32" s="39">
        <v>6</v>
      </c>
      <c r="G32" s="39">
        <v>7</v>
      </c>
    </row>
    <row r="33" spans="1:7" x14ac:dyDescent="0.25">
      <c r="A33" s="41"/>
      <c r="B33" s="41" t="s">
        <v>24</v>
      </c>
      <c r="C33" s="92">
        <f>C34+C39+C41+C43</f>
        <v>1062596</v>
      </c>
      <c r="D33" s="92">
        <f>D34+D37+D39+D41+D43</f>
        <v>1136974</v>
      </c>
      <c r="E33" s="92">
        <f t="shared" ref="E33:G33" si="3">E34+E37+E39+E41+E43</f>
        <v>1275642.19</v>
      </c>
      <c r="F33" s="92">
        <f t="shared" si="3"/>
        <v>1275642.19</v>
      </c>
      <c r="G33" s="92">
        <f t="shared" si="3"/>
        <v>1275642.19</v>
      </c>
    </row>
    <row r="34" spans="1:7" x14ac:dyDescent="0.25">
      <c r="A34" s="41">
        <v>1</v>
      </c>
      <c r="B34" s="41" t="s">
        <v>37</v>
      </c>
      <c r="C34" s="92">
        <f>C35+C36</f>
        <v>78154</v>
      </c>
      <c r="D34" s="92">
        <f>D35+D36</f>
        <v>42774</v>
      </c>
      <c r="E34" s="92">
        <f t="shared" ref="E34:G34" si="4">E35+E36</f>
        <v>78192.19</v>
      </c>
      <c r="F34" s="92">
        <f t="shared" si="4"/>
        <v>78192.19</v>
      </c>
      <c r="G34" s="92">
        <f t="shared" si="4"/>
        <v>78192.19</v>
      </c>
    </row>
    <row r="35" spans="1:7" x14ac:dyDescent="0.25">
      <c r="A35" s="54">
        <v>11</v>
      </c>
      <c r="B35" s="43" t="s">
        <v>37</v>
      </c>
      <c r="C35" s="93">
        <v>40000</v>
      </c>
      <c r="D35" s="93">
        <v>4620</v>
      </c>
      <c r="E35" s="94">
        <v>16459.5</v>
      </c>
      <c r="F35" s="94">
        <v>16459.5</v>
      </c>
      <c r="G35" s="94">
        <v>16459.5</v>
      </c>
    </row>
    <row r="36" spans="1:7" x14ac:dyDescent="0.25">
      <c r="A36" s="55">
        <v>13</v>
      </c>
      <c r="B36" s="43" t="s">
        <v>68</v>
      </c>
      <c r="C36" s="93">
        <v>38154</v>
      </c>
      <c r="D36" s="93">
        <v>38154</v>
      </c>
      <c r="E36" s="94">
        <v>61732.69</v>
      </c>
      <c r="F36" s="94">
        <v>61732.69</v>
      </c>
      <c r="G36" s="94">
        <v>61732.69</v>
      </c>
    </row>
    <row r="37" spans="1:7" x14ac:dyDescent="0.25">
      <c r="A37" s="41">
        <v>2</v>
      </c>
      <c r="B37" s="41" t="s">
        <v>69</v>
      </c>
      <c r="C37" s="92">
        <v>0</v>
      </c>
      <c r="D37" s="92">
        <f>D38</f>
        <v>0</v>
      </c>
      <c r="E37" s="96">
        <v>0</v>
      </c>
      <c r="F37" s="96">
        <v>0</v>
      </c>
      <c r="G37" s="96">
        <v>0</v>
      </c>
    </row>
    <row r="38" spans="1:7" x14ac:dyDescent="0.25">
      <c r="A38" s="55">
        <v>211</v>
      </c>
      <c r="B38" s="43" t="s">
        <v>70</v>
      </c>
      <c r="C38" s="93">
        <v>0</v>
      </c>
      <c r="D38" s="93">
        <v>0</v>
      </c>
      <c r="E38" s="94">
        <v>0</v>
      </c>
      <c r="F38" s="94">
        <v>0</v>
      </c>
      <c r="G38" s="94">
        <v>0</v>
      </c>
    </row>
    <row r="39" spans="1:7" x14ac:dyDescent="0.25">
      <c r="A39" s="45">
        <v>3</v>
      </c>
      <c r="B39" s="41" t="s">
        <v>38</v>
      </c>
      <c r="C39" s="92">
        <f>C40</f>
        <v>15000</v>
      </c>
      <c r="D39" s="92">
        <f>D40</f>
        <v>11000</v>
      </c>
      <c r="E39" s="92">
        <f t="shared" ref="E39:G39" si="5">E40</f>
        <v>16200</v>
      </c>
      <c r="F39" s="92">
        <f t="shared" si="5"/>
        <v>16200</v>
      </c>
      <c r="G39" s="92">
        <f t="shared" si="5"/>
        <v>16200</v>
      </c>
    </row>
    <row r="40" spans="1:7" x14ac:dyDescent="0.25">
      <c r="A40" s="55">
        <v>31</v>
      </c>
      <c r="B40" s="46" t="s">
        <v>38</v>
      </c>
      <c r="C40" s="95">
        <v>15000</v>
      </c>
      <c r="D40" s="95">
        <v>11000</v>
      </c>
      <c r="E40" s="94">
        <v>16200</v>
      </c>
      <c r="F40" s="94">
        <v>16200</v>
      </c>
      <c r="G40" s="94">
        <v>16200</v>
      </c>
    </row>
    <row r="41" spans="1:7" x14ac:dyDescent="0.25">
      <c r="A41" s="45">
        <v>4</v>
      </c>
      <c r="B41" s="41" t="s">
        <v>52</v>
      </c>
      <c r="C41" s="92">
        <f>C42</f>
        <v>21010</v>
      </c>
      <c r="D41" s="92">
        <f>D42</f>
        <v>22000</v>
      </c>
      <c r="E41" s="92">
        <f t="shared" ref="E41:G41" si="6">E42</f>
        <v>27600</v>
      </c>
      <c r="F41" s="92">
        <f t="shared" si="6"/>
        <v>27600</v>
      </c>
      <c r="G41" s="92">
        <f t="shared" si="6"/>
        <v>27600</v>
      </c>
    </row>
    <row r="42" spans="1:7" x14ac:dyDescent="0.25">
      <c r="A42" s="55">
        <v>43</v>
      </c>
      <c r="B42" s="46" t="s">
        <v>50</v>
      </c>
      <c r="C42" s="95">
        <v>21010</v>
      </c>
      <c r="D42" s="95">
        <v>22000</v>
      </c>
      <c r="E42" s="94">
        <v>27600</v>
      </c>
      <c r="F42" s="94">
        <v>27600</v>
      </c>
      <c r="G42" s="94">
        <v>27600</v>
      </c>
    </row>
    <row r="43" spans="1:7" x14ac:dyDescent="0.25">
      <c r="A43" s="45">
        <v>5</v>
      </c>
      <c r="B43" s="41" t="s">
        <v>71</v>
      </c>
      <c r="C43" s="97">
        <f>SUM(C44:C45)</f>
        <v>948432</v>
      </c>
      <c r="D43" s="97">
        <f t="shared" ref="D43:G43" si="7">SUM(D44:D45)</f>
        <v>1061200</v>
      </c>
      <c r="E43" s="97">
        <f t="shared" si="7"/>
        <v>1153650</v>
      </c>
      <c r="F43" s="97">
        <f t="shared" si="7"/>
        <v>1153650</v>
      </c>
      <c r="G43" s="97">
        <f t="shared" si="7"/>
        <v>1153650</v>
      </c>
    </row>
    <row r="44" spans="1:7" x14ac:dyDescent="0.25">
      <c r="A44" s="55">
        <v>521</v>
      </c>
      <c r="B44" s="46" t="s">
        <v>72</v>
      </c>
      <c r="C44" s="95">
        <v>944432</v>
      </c>
      <c r="D44" s="95">
        <v>1045000</v>
      </c>
      <c r="E44" s="94">
        <v>1136150</v>
      </c>
      <c r="F44" s="94">
        <v>1136150</v>
      </c>
      <c r="G44" s="94">
        <v>1136150</v>
      </c>
    </row>
    <row r="45" spans="1:7" x14ac:dyDescent="0.25">
      <c r="A45" s="55">
        <v>541</v>
      </c>
      <c r="B45" s="46" t="s">
        <v>73</v>
      </c>
      <c r="C45" s="95">
        <v>4000</v>
      </c>
      <c r="D45" s="95">
        <v>16200</v>
      </c>
      <c r="E45" s="94">
        <v>17500</v>
      </c>
      <c r="F45" s="94">
        <v>17500</v>
      </c>
      <c r="G45" s="94">
        <v>17500</v>
      </c>
    </row>
    <row r="47" spans="1:7" ht="25.5" x14ac:dyDescent="0.25">
      <c r="A47" s="36" t="s">
        <v>36</v>
      </c>
      <c r="B47" s="37" t="s">
        <v>21</v>
      </c>
      <c r="C47" s="38" t="s">
        <v>57</v>
      </c>
      <c r="D47" s="38" t="s">
        <v>58</v>
      </c>
      <c r="E47" s="36" t="s">
        <v>59</v>
      </c>
      <c r="F47" s="36" t="s">
        <v>60</v>
      </c>
      <c r="G47" s="36" t="s">
        <v>61</v>
      </c>
    </row>
    <row r="48" spans="1:7" s="40" customFormat="1" ht="11.25" x14ac:dyDescent="0.2">
      <c r="A48" s="39">
        <v>1</v>
      </c>
      <c r="B48" s="39">
        <v>2</v>
      </c>
      <c r="C48" s="39">
        <v>3</v>
      </c>
      <c r="D48" s="39">
        <v>4</v>
      </c>
      <c r="E48" s="39">
        <v>5</v>
      </c>
      <c r="F48" s="39">
        <v>6</v>
      </c>
      <c r="G48" s="39">
        <v>7</v>
      </c>
    </row>
    <row r="49" spans="1:7" x14ac:dyDescent="0.25">
      <c r="A49" s="41"/>
      <c r="B49" s="41" t="s">
        <v>29</v>
      </c>
      <c r="C49" s="92">
        <f>C50+C53+C55+C57</f>
        <v>1062596</v>
      </c>
      <c r="D49" s="92">
        <f t="shared" ref="D49:E49" si="8">D50+D53+D55+D57</f>
        <v>1136974</v>
      </c>
      <c r="E49" s="92">
        <f t="shared" si="8"/>
        <v>1275642.19</v>
      </c>
      <c r="F49" s="92">
        <f t="shared" ref="F49" si="9">F50+F53+F55+F57</f>
        <v>1275642.19</v>
      </c>
      <c r="G49" s="92">
        <f t="shared" ref="G49" si="10">G50+G53+G55+G57</f>
        <v>1275642.19</v>
      </c>
    </row>
    <row r="50" spans="1:7" x14ac:dyDescent="0.25">
      <c r="A50" s="41">
        <v>1</v>
      </c>
      <c r="B50" s="41" t="s">
        <v>37</v>
      </c>
      <c r="C50" s="92">
        <f>C51+C52</f>
        <v>78154</v>
      </c>
      <c r="D50" s="92">
        <f>D51+D52</f>
        <v>42774</v>
      </c>
      <c r="E50" s="96">
        <f>E51+E52</f>
        <v>78192.19</v>
      </c>
      <c r="F50" s="96">
        <f t="shared" ref="F50:G50" si="11">F51+F52</f>
        <v>78192.19</v>
      </c>
      <c r="G50" s="96">
        <f t="shared" si="11"/>
        <v>78192.19</v>
      </c>
    </row>
    <row r="51" spans="1:7" x14ac:dyDescent="0.25">
      <c r="A51" s="54">
        <v>11</v>
      </c>
      <c r="B51" s="43" t="s">
        <v>35</v>
      </c>
      <c r="C51" s="93">
        <v>40000</v>
      </c>
      <c r="D51" s="93">
        <v>4620</v>
      </c>
      <c r="E51" s="94">
        <v>16459.5</v>
      </c>
      <c r="F51" s="94">
        <v>16459.5</v>
      </c>
      <c r="G51" s="94">
        <v>16459.5</v>
      </c>
    </row>
    <row r="52" spans="1:7" x14ac:dyDescent="0.25">
      <c r="A52" s="55">
        <v>13</v>
      </c>
      <c r="B52" s="44" t="s">
        <v>68</v>
      </c>
      <c r="C52" s="95">
        <v>38154</v>
      </c>
      <c r="D52" s="95">
        <v>38154</v>
      </c>
      <c r="E52" s="94">
        <v>61732.69</v>
      </c>
      <c r="F52" s="94">
        <v>61732.69</v>
      </c>
      <c r="G52" s="94">
        <v>61732.69</v>
      </c>
    </row>
    <row r="53" spans="1:7" x14ac:dyDescent="0.25">
      <c r="A53" s="45">
        <v>3</v>
      </c>
      <c r="B53" s="41" t="s">
        <v>51</v>
      </c>
      <c r="C53" s="92">
        <f>C54</f>
        <v>15000</v>
      </c>
      <c r="D53" s="92">
        <f>D54</f>
        <v>11000</v>
      </c>
      <c r="E53" s="96">
        <f>E54</f>
        <v>16200</v>
      </c>
      <c r="F53" s="96">
        <f>F54</f>
        <v>16200</v>
      </c>
      <c r="G53" s="96">
        <f t="shared" ref="G53" si="12">G54</f>
        <v>16200</v>
      </c>
    </row>
    <row r="54" spans="1:7" x14ac:dyDescent="0.25">
      <c r="A54" s="55">
        <v>311</v>
      </c>
      <c r="B54" s="46" t="s">
        <v>38</v>
      </c>
      <c r="C54" s="95">
        <v>15000</v>
      </c>
      <c r="D54" s="95">
        <v>11000</v>
      </c>
      <c r="E54" s="94">
        <v>16200</v>
      </c>
      <c r="F54" s="94">
        <v>16200</v>
      </c>
      <c r="G54" s="94">
        <v>16200</v>
      </c>
    </row>
    <row r="55" spans="1:7" x14ac:dyDescent="0.25">
      <c r="A55" s="45">
        <v>4</v>
      </c>
      <c r="B55" s="41" t="s">
        <v>52</v>
      </c>
      <c r="C55" s="92">
        <f>C56</f>
        <v>21010</v>
      </c>
      <c r="D55" s="92">
        <f>D56</f>
        <v>22000</v>
      </c>
      <c r="E55" s="96">
        <f>E56</f>
        <v>27600</v>
      </c>
      <c r="F55" s="96">
        <v>27600</v>
      </c>
      <c r="G55" s="96">
        <v>27600</v>
      </c>
    </row>
    <row r="56" spans="1:7" x14ac:dyDescent="0.25">
      <c r="A56" s="55">
        <v>431</v>
      </c>
      <c r="B56" s="46" t="s">
        <v>50</v>
      </c>
      <c r="C56" s="95">
        <v>21010</v>
      </c>
      <c r="D56" s="95">
        <v>22000</v>
      </c>
      <c r="E56" s="94">
        <v>27600</v>
      </c>
      <c r="F56" s="94">
        <v>27600</v>
      </c>
      <c r="G56" s="94">
        <v>27600</v>
      </c>
    </row>
    <row r="57" spans="1:7" x14ac:dyDescent="0.25">
      <c r="A57" s="45">
        <v>5</v>
      </c>
      <c r="B57" s="41" t="s">
        <v>71</v>
      </c>
      <c r="C57" s="92">
        <f>C58+C59</f>
        <v>948432</v>
      </c>
      <c r="D57" s="92">
        <f>D58+D59</f>
        <v>1061200</v>
      </c>
      <c r="E57" s="96">
        <f>E58+E59</f>
        <v>1153650</v>
      </c>
      <c r="F57" s="96">
        <f t="shared" ref="F57:G57" si="13">F58+F59</f>
        <v>1153650</v>
      </c>
      <c r="G57" s="96">
        <f t="shared" si="13"/>
        <v>1153650</v>
      </c>
    </row>
    <row r="58" spans="1:7" x14ac:dyDescent="0.25">
      <c r="A58" s="54">
        <v>521</v>
      </c>
      <c r="B58" s="43" t="s">
        <v>110</v>
      </c>
      <c r="C58" s="93">
        <v>944432</v>
      </c>
      <c r="D58" s="93">
        <v>1045000</v>
      </c>
      <c r="E58" s="94">
        <v>1136150</v>
      </c>
      <c r="F58" s="94">
        <v>1136150</v>
      </c>
      <c r="G58" s="94">
        <v>1136150</v>
      </c>
    </row>
    <row r="59" spans="1:7" x14ac:dyDescent="0.25">
      <c r="A59" s="55">
        <v>541</v>
      </c>
      <c r="B59" s="44" t="s">
        <v>73</v>
      </c>
      <c r="C59" s="95">
        <v>4000</v>
      </c>
      <c r="D59" s="95">
        <v>16200</v>
      </c>
      <c r="E59" s="94">
        <v>17500</v>
      </c>
      <c r="F59" s="94">
        <v>17500</v>
      </c>
      <c r="G59" s="94">
        <v>17500</v>
      </c>
    </row>
    <row r="60" spans="1:7" x14ac:dyDescent="0.25">
      <c r="A60" s="88"/>
      <c r="B60" s="89"/>
      <c r="C60" s="90"/>
      <c r="D60" s="90"/>
      <c r="E60" s="91"/>
      <c r="F60" s="91"/>
      <c r="G60" s="91"/>
    </row>
    <row r="61" spans="1:7" ht="15.75" x14ac:dyDescent="0.25">
      <c r="B61" s="129" t="s">
        <v>39</v>
      </c>
      <c r="C61" s="129"/>
      <c r="D61" s="129"/>
      <c r="E61" s="129"/>
      <c r="F61" s="129"/>
      <c r="G61" s="129"/>
    </row>
    <row r="62" spans="1:7" ht="18.75" x14ac:dyDescent="0.25">
      <c r="B62" s="31"/>
      <c r="C62" s="31"/>
      <c r="D62" s="31"/>
      <c r="E62" s="31"/>
      <c r="F62" s="31"/>
      <c r="G62" s="31"/>
    </row>
    <row r="63" spans="1:7" ht="25.5" x14ac:dyDescent="0.25">
      <c r="A63" s="36" t="s">
        <v>36</v>
      </c>
      <c r="B63" s="37" t="s">
        <v>21</v>
      </c>
      <c r="C63" s="38" t="s">
        <v>57</v>
      </c>
      <c r="D63" s="38" t="s">
        <v>58</v>
      </c>
      <c r="E63" s="36" t="s">
        <v>59</v>
      </c>
      <c r="F63" s="36" t="s">
        <v>60</v>
      </c>
      <c r="G63" s="36" t="s">
        <v>61</v>
      </c>
    </row>
    <row r="64" spans="1:7" x14ac:dyDescent="0.25">
      <c r="A64" s="39">
        <v>1</v>
      </c>
      <c r="B64" s="39">
        <v>2</v>
      </c>
      <c r="C64" s="39">
        <v>3</v>
      </c>
      <c r="D64" s="39">
        <v>4</v>
      </c>
      <c r="E64" s="39">
        <v>5</v>
      </c>
      <c r="F64" s="39">
        <v>6</v>
      </c>
      <c r="G64" s="39">
        <v>7</v>
      </c>
    </row>
    <row r="65" spans="1:7" x14ac:dyDescent="0.25">
      <c r="A65" s="57"/>
      <c r="B65" s="41" t="s">
        <v>29</v>
      </c>
      <c r="C65" s="92">
        <f>C66</f>
        <v>1062596.28</v>
      </c>
      <c r="D65" s="92">
        <f t="shared" ref="D65:E65" si="14">D66</f>
        <v>1136974</v>
      </c>
      <c r="E65" s="92">
        <f t="shared" si="14"/>
        <v>1275642</v>
      </c>
      <c r="F65" s="92">
        <f t="shared" ref="F65" si="15">F66</f>
        <v>1275642</v>
      </c>
      <c r="G65" s="92">
        <f t="shared" ref="G65" si="16">G66</f>
        <v>1275642</v>
      </c>
    </row>
    <row r="66" spans="1:7" x14ac:dyDescent="0.25">
      <c r="A66" s="57" t="s">
        <v>104</v>
      </c>
      <c r="B66" s="41" t="s">
        <v>105</v>
      </c>
      <c r="C66" s="92">
        <f>C67+C68</f>
        <v>1062596.28</v>
      </c>
      <c r="D66" s="92">
        <f t="shared" ref="D66:E66" si="17">D67+D68</f>
        <v>1136974</v>
      </c>
      <c r="E66" s="92">
        <f t="shared" si="17"/>
        <v>1275642</v>
      </c>
      <c r="F66" s="92">
        <f t="shared" ref="F66" si="18">F67+F68</f>
        <v>1275642</v>
      </c>
      <c r="G66" s="92">
        <f t="shared" ref="G66" si="19">G67+G68</f>
        <v>1275642</v>
      </c>
    </row>
    <row r="67" spans="1:7" x14ac:dyDescent="0.25">
      <c r="A67" s="58" t="s">
        <v>106</v>
      </c>
      <c r="B67" s="43" t="s">
        <v>108</v>
      </c>
      <c r="C67" s="93">
        <v>1056576.28</v>
      </c>
      <c r="D67" s="93">
        <v>1131974</v>
      </c>
      <c r="E67" s="94">
        <v>1270642</v>
      </c>
      <c r="F67" s="94">
        <v>1270642</v>
      </c>
      <c r="G67" s="94">
        <v>1270642</v>
      </c>
    </row>
    <row r="68" spans="1:7" x14ac:dyDescent="0.25">
      <c r="A68" s="59" t="s">
        <v>107</v>
      </c>
      <c r="B68" s="44" t="s">
        <v>109</v>
      </c>
      <c r="C68" s="95">
        <v>6020</v>
      </c>
      <c r="D68" s="95">
        <v>5000</v>
      </c>
      <c r="E68" s="94">
        <v>5000</v>
      </c>
      <c r="F68" s="94">
        <v>5000</v>
      </c>
      <c r="G68" s="94">
        <v>5000</v>
      </c>
    </row>
  </sheetData>
  <mergeCells count="4">
    <mergeCell ref="B61:G61"/>
    <mergeCell ref="A2:G2"/>
    <mergeCell ref="A4:G4"/>
    <mergeCell ref="A29:G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7" max="6" man="1"/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4" workbookViewId="0">
      <selection activeCell="I13" sqref="I13"/>
    </sheetView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0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29" t="s">
        <v>40</v>
      </c>
      <c r="B2" s="129"/>
      <c r="C2" s="129"/>
      <c r="D2" s="129"/>
      <c r="E2" s="129"/>
      <c r="F2" s="129"/>
      <c r="G2" s="129"/>
      <c r="H2" s="56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29" t="s">
        <v>41</v>
      </c>
      <c r="B4" s="129"/>
      <c r="C4" s="129"/>
      <c r="D4" s="129"/>
      <c r="E4" s="129"/>
      <c r="F4" s="129"/>
      <c r="G4" s="129"/>
      <c r="H4" s="56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36</v>
      </c>
      <c r="B6" s="37" t="s">
        <v>21</v>
      </c>
      <c r="C6" s="38" t="s">
        <v>57</v>
      </c>
      <c r="D6" s="38" t="s">
        <v>58</v>
      </c>
      <c r="E6" s="36" t="s">
        <v>59</v>
      </c>
      <c r="F6" s="36" t="s">
        <v>60</v>
      </c>
      <c r="G6" s="36" t="s">
        <v>61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42</v>
      </c>
      <c r="C8" s="41"/>
      <c r="D8" s="41"/>
      <c r="E8" s="42"/>
      <c r="F8" s="42"/>
      <c r="G8" s="42"/>
    </row>
    <row r="9" spans="1:10" x14ac:dyDescent="0.25">
      <c r="A9" s="54">
        <v>84</v>
      </c>
      <c r="B9" s="43" t="s">
        <v>43</v>
      </c>
      <c r="C9" s="41"/>
      <c r="D9" s="41"/>
      <c r="E9" s="42"/>
      <c r="F9" s="42"/>
      <c r="G9" s="42"/>
    </row>
    <row r="10" spans="1:10" x14ac:dyDescent="0.25">
      <c r="A10" s="54" t="s">
        <v>28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49" t="s">
        <v>44</v>
      </c>
      <c r="C11" s="43"/>
      <c r="D11" s="43"/>
      <c r="E11" s="42"/>
      <c r="F11" s="42"/>
      <c r="G11" s="42"/>
    </row>
    <row r="12" spans="1:10" x14ac:dyDescent="0.25">
      <c r="A12" s="54">
        <v>54</v>
      </c>
      <c r="B12" s="50" t="s">
        <v>45</v>
      </c>
      <c r="C12" s="43"/>
      <c r="D12" s="43"/>
      <c r="E12" s="42"/>
      <c r="F12" s="42"/>
      <c r="G12" s="42"/>
    </row>
    <row r="13" spans="1:10" x14ac:dyDescent="0.25">
      <c r="A13" s="54" t="s">
        <v>28</v>
      </c>
      <c r="B13" s="49"/>
      <c r="C13" s="43"/>
      <c r="D13" s="43"/>
      <c r="E13" s="42"/>
      <c r="F13" s="42"/>
      <c r="G13" s="42"/>
    </row>
    <row r="16" spans="1:10" ht="15.75" x14ac:dyDescent="0.25">
      <c r="B16" s="129" t="s">
        <v>46</v>
      </c>
      <c r="C16" s="129"/>
      <c r="D16" s="129"/>
      <c r="E16" s="129"/>
      <c r="F16" s="129"/>
      <c r="G16" s="129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36</v>
      </c>
      <c r="B18" s="37" t="s">
        <v>21</v>
      </c>
      <c r="C18" s="38" t="s">
        <v>57</v>
      </c>
      <c r="D18" s="38" t="s">
        <v>58</v>
      </c>
      <c r="E18" s="36" t="s">
        <v>59</v>
      </c>
      <c r="F18" s="36" t="s">
        <v>60</v>
      </c>
      <c r="G18" s="36" t="s">
        <v>61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53</v>
      </c>
      <c r="C20" s="41"/>
      <c r="D20" s="41"/>
      <c r="E20" s="42"/>
      <c r="F20" s="42"/>
      <c r="G20" s="42"/>
    </row>
    <row r="21" spans="1:7" x14ac:dyDescent="0.25">
      <c r="A21" s="54">
        <v>81</v>
      </c>
      <c r="B21" s="43" t="s">
        <v>54</v>
      </c>
      <c r="C21" s="43"/>
      <c r="D21" s="43"/>
      <c r="E21" s="42"/>
      <c r="F21" s="42"/>
      <c r="G21" s="42"/>
    </row>
    <row r="22" spans="1:7" x14ac:dyDescent="0.25">
      <c r="A22" s="78" t="s">
        <v>28</v>
      </c>
      <c r="B22" s="43"/>
      <c r="C22" s="61"/>
      <c r="D22" s="61"/>
      <c r="E22" s="61"/>
      <c r="F22" s="61"/>
      <c r="G22" s="61"/>
    </row>
    <row r="23" spans="1:7" x14ac:dyDescent="0.25">
      <c r="A23" s="61"/>
      <c r="B23" s="53"/>
      <c r="C23" s="61"/>
      <c r="D23" s="61"/>
      <c r="E23" s="61"/>
      <c r="F23" s="61"/>
      <c r="G23" s="61"/>
    </row>
    <row r="24" spans="1:7" x14ac:dyDescent="0.25">
      <c r="A24" s="61"/>
      <c r="B24" s="41" t="s">
        <v>47</v>
      </c>
      <c r="C24" s="61"/>
      <c r="D24" s="61"/>
      <c r="E24" s="61"/>
      <c r="F24" s="61"/>
      <c r="G24" s="61"/>
    </row>
    <row r="25" spans="1:7" x14ac:dyDescent="0.25">
      <c r="A25" s="41">
        <v>1</v>
      </c>
      <c r="B25" s="41" t="s">
        <v>37</v>
      </c>
      <c r="C25" s="41"/>
      <c r="D25" s="41"/>
      <c r="E25" s="42"/>
      <c r="F25" s="42"/>
      <c r="G25" s="42"/>
    </row>
    <row r="26" spans="1:7" x14ac:dyDescent="0.25">
      <c r="A26" s="54">
        <v>11</v>
      </c>
      <c r="B26" s="43" t="s">
        <v>37</v>
      </c>
      <c r="C26" s="43"/>
      <c r="D26" s="43"/>
      <c r="E26" s="42"/>
      <c r="F26" s="42"/>
      <c r="G26" s="42"/>
    </row>
    <row r="27" spans="1:7" x14ac:dyDescent="0.25">
      <c r="A27" s="78" t="s">
        <v>28</v>
      </c>
      <c r="B27" s="52"/>
      <c r="C27" s="61"/>
      <c r="D27" s="61"/>
      <c r="E27" s="61"/>
      <c r="F27" s="61"/>
      <c r="G27" s="61"/>
    </row>
    <row r="28" spans="1:7" x14ac:dyDescent="0.25">
      <c r="A28" s="41">
        <v>3</v>
      </c>
      <c r="B28" s="41" t="s">
        <v>51</v>
      </c>
      <c r="C28" s="41"/>
      <c r="D28" s="41"/>
      <c r="E28" s="42"/>
      <c r="F28" s="42"/>
      <c r="G28" s="42"/>
    </row>
    <row r="29" spans="1:7" x14ac:dyDescent="0.25">
      <c r="A29" s="54">
        <v>31</v>
      </c>
      <c r="B29" s="43" t="s">
        <v>38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52</v>
      </c>
      <c r="C30" s="41"/>
      <c r="D30" s="41"/>
      <c r="E30" s="42"/>
      <c r="F30" s="42"/>
      <c r="G30" s="42"/>
    </row>
    <row r="31" spans="1:7" x14ac:dyDescent="0.25">
      <c r="A31" s="54">
        <v>43</v>
      </c>
      <c r="B31" s="43" t="s">
        <v>50</v>
      </c>
      <c r="C31" s="43"/>
      <c r="D31" s="43"/>
      <c r="E31" s="42"/>
      <c r="F31" s="42"/>
      <c r="G31" s="42"/>
    </row>
    <row r="32" spans="1:7" x14ac:dyDescent="0.25">
      <c r="A32" s="54" t="s">
        <v>28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selection activeCell="G63" sqref="E6:G63"/>
    </sheetView>
  </sheetViews>
  <sheetFormatPr defaultColWidth="8.85546875" defaultRowHeight="15" x14ac:dyDescent="0.25"/>
  <cols>
    <col min="1" max="1" width="35.28515625" style="32" customWidth="1"/>
    <col min="2" max="2" width="34.28515625" style="32" customWidth="1"/>
    <col min="3" max="7" width="25.28515625" style="32" customWidth="1"/>
    <col min="8" max="16384" width="8.85546875" style="32"/>
  </cols>
  <sheetData>
    <row r="1" spans="1:7" ht="18.75" x14ac:dyDescent="0.25">
      <c r="A1" s="60"/>
      <c r="B1" s="31"/>
      <c r="C1" s="31"/>
      <c r="D1" s="31"/>
      <c r="E1" s="31"/>
      <c r="F1" s="33"/>
      <c r="G1" s="33"/>
    </row>
    <row r="2" spans="1:7" ht="15.75" x14ac:dyDescent="0.25">
      <c r="A2" s="129" t="s">
        <v>48</v>
      </c>
      <c r="B2" s="130"/>
      <c r="C2" s="130"/>
      <c r="D2" s="130"/>
      <c r="E2" s="130"/>
      <c r="F2" s="130"/>
      <c r="G2" s="130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49</v>
      </c>
      <c r="B4" s="36" t="s">
        <v>21</v>
      </c>
      <c r="C4" s="38" t="s">
        <v>57</v>
      </c>
      <c r="D4" s="38" t="s">
        <v>58</v>
      </c>
      <c r="E4" s="36" t="s">
        <v>59</v>
      </c>
      <c r="F4" s="36" t="s">
        <v>60</v>
      </c>
      <c r="G4" s="36" t="s">
        <v>61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ht="25.5" x14ac:dyDescent="0.25">
      <c r="A6" s="63" t="s">
        <v>74</v>
      </c>
      <c r="B6" s="63" t="s">
        <v>76</v>
      </c>
      <c r="C6" s="84">
        <f>C7+C12</f>
        <v>38154</v>
      </c>
      <c r="D6" s="84">
        <v>38154</v>
      </c>
      <c r="E6" s="84">
        <v>63282.69</v>
      </c>
      <c r="F6" s="84">
        <v>63282.69</v>
      </c>
      <c r="G6" s="84">
        <v>63282.69</v>
      </c>
    </row>
    <row r="7" spans="1:7" ht="25.5" x14ac:dyDescent="0.25">
      <c r="A7" s="64" t="s">
        <v>75</v>
      </c>
      <c r="B7" s="63" t="s">
        <v>78</v>
      </c>
      <c r="C7" s="84">
        <v>37933</v>
      </c>
      <c r="D7" s="84">
        <v>37154</v>
      </c>
      <c r="E7" s="84">
        <v>61732.69</v>
      </c>
      <c r="F7" s="84">
        <v>61732.69</v>
      </c>
      <c r="G7" s="84">
        <v>61732.69</v>
      </c>
    </row>
    <row r="8" spans="1:7" x14ac:dyDescent="0.25">
      <c r="A8" s="77" t="s">
        <v>77</v>
      </c>
      <c r="B8" s="65" t="s">
        <v>68</v>
      </c>
      <c r="C8" s="42">
        <v>37933</v>
      </c>
      <c r="D8" s="42">
        <v>37154</v>
      </c>
      <c r="E8" s="42">
        <v>61732.69</v>
      </c>
      <c r="F8" s="42">
        <v>61732.69</v>
      </c>
      <c r="G8" s="42">
        <v>61732.69</v>
      </c>
    </row>
    <row r="9" spans="1:7" x14ac:dyDescent="0.25">
      <c r="A9" s="68">
        <v>3</v>
      </c>
      <c r="B9" s="65" t="s">
        <v>30</v>
      </c>
      <c r="C9" s="42">
        <v>37933</v>
      </c>
      <c r="D9" s="42">
        <v>37154</v>
      </c>
      <c r="E9" s="42">
        <v>60183</v>
      </c>
      <c r="F9" s="42">
        <v>60183</v>
      </c>
      <c r="G9" s="42">
        <v>60183</v>
      </c>
    </row>
    <row r="10" spans="1:7" x14ac:dyDescent="0.25">
      <c r="A10" s="70">
        <v>32</v>
      </c>
      <c r="B10" s="65" t="s">
        <v>32</v>
      </c>
      <c r="C10" s="42">
        <v>37623</v>
      </c>
      <c r="D10" s="42">
        <v>36804</v>
      </c>
      <c r="E10" s="42">
        <v>59682.69</v>
      </c>
      <c r="F10" s="42">
        <v>59682.69</v>
      </c>
      <c r="G10" s="42">
        <v>59682.69</v>
      </c>
    </row>
    <row r="11" spans="1:7" x14ac:dyDescent="0.25">
      <c r="A11" s="70">
        <v>34</v>
      </c>
      <c r="B11" s="65" t="s">
        <v>65</v>
      </c>
      <c r="C11" s="42">
        <v>310</v>
      </c>
      <c r="D11" s="42">
        <v>350</v>
      </c>
      <c r="E11" s="42">
        <v>500</v>
      </c>
      <c r="F11" s="42">
        <v>500</v>
      </c>
      <c r="G11" s="42">
        <v>500</v>
      </c>
    </row>
    <row r="12" spans="1:7" s="62" customFormat="1" x14ac:dyDescent="0.25">
      <c r="A12" s="66" t="s">
        <v>79</v>
      </c>
      <c r="B12" s="63" t="s">
        <v>80</v>
      </c>
      <c r="C12" s="85">
        <v>221</v>
      </c>
      <c r="D12" s="85">
        <v>1000</v>
      </c>
      <c r="E12" s="85">
        <v>1550</v>
      </c>
      <c r="F12" s="85">
        <v>1550</v>
      </c>
      <c r="G12" s="85">
        <v>1550</v>
      </c>
    </row>
    <row r="13" spans="1:7" x14ac:dyDescent="0.25">
      <c r="A13" s="76" t="s">
        <v>77</v>
      </c>
      <c r="B13" s="65" t="s">
        <v>68</v>
      </c>
      <c r="C13" s="51">
        <v>221</v>
      </c>
      <c r="D13" s="51">
        <v>1000</v>
      </c>
      <c r="E13" s="51">
        <v>1550</v>
      </c>
      <c r="F13" s="51">
        <v>1550</v>
      </c>
      <c r="G13" s="51">
        <v>1550</v>
      </c>
    </row>
    <row r="14" spans="1:7" x14ac:dyDescent="0.25">
      <c r="A14" s="68">
        <v>4</v>
      </c>
      <c r="B14" s="69" t="s">
        <v>33</v>
      </c>
      <c r="C14" s="51">
        <v>221</v>
      </c>
      <c r="D14" s="51">
        <v>1000</v>
      </c>
      <c r="E14" s="51">
        <v>1550</v>
      </c>
      <c r="F14" s="51">
        <v>1550</v>
      </c>
      <c r="G14" s="51">
        <v>1550</v>
      </c>
    </row>
    <row r="15" spans="1:7" ht="25.5" x14ac:dyDescent="0.25">
      <c r="A15" s="70">
        <v>42</v>
      </c>
      <c r="B15" s="69" t="s">
        <v>81</v>
      </c>
      <c r="C15" s="51">
        <v>221</v>
      </c>
      <c r="D15" s="51">
        <v>1000</v>
      </c>
      <c r="E15" s="51">
        <v>1550</v>
      </c>
      <c r="F15" s="51">
        <v>1550</v>
      </c>
      <c r="G15" s="51">
        <v>1550</v>
      </c>
    </row>
    <row r="16" spans="1:7" ht="38.25" x14ac:dyDescent="0.25">
      <c r="A16" s="63" t="s">
        <v>82</v>
      </c>
      <c r="B16" s="63" t="s">
        <v>84</v>
      </c>
      <c r="C16" s="84">
        <v>1024442</v>
      </c>
      <c r="D16" s="84">
        <v>1098820</v>
      </c>
      <c r="E16" s="84">
        <v>1216510</v>
      </c>
      <c r="F16" s="84">
        <v>1216510</v>
      </c>
      <c r="G16" s="84">
        <v>1216510</v>
      </c>
    </row>
    <row r="17" spans="1:7" ht="25.5" x14ac:dyDescent="0.25">
      <c r="A17" s="64" t="s">
        <v>75</v>
      </c>
      <c r="B17" s="63" t="s">
        <v>83</v>
      </c>
      <c r="C17" s="84">
        <v>5330</v>
      </c>
      <c r="D17" s="84">
        <v>0</v>
      </c>
      <c r="E17" s="84">
        <v>930</v>
      </c>
      <c r="F17" s="84">
        <v>930</v>
      </c>
      <c r="G17" s="84">
        <v>930</v>
      </c>
    </row>
    <row r="18" spans="1:7" x14ac:dyDescent="0.25">
      <c r="A18" s="67" t="s">
        <v>85</v>
      </c>
      <c r="B18" s="65" t="s">
        <v>37</v>
      </c>
      <c r="C18" s="51">
        <v>5330</v>
      </c>
      <c r="D18" s="51">
        <v>0</v>
      </c>
      <c r="E18" s="51">
        <v>930</v>
      </c>
      <c r="F18" s="51">
        <v>930</v>
      </c>
      <c r="G18" s="51">
        <v>930</v>
      </c>
    </row>
    <row r="19" spans="1:7" x14ac:dyDescent="0.25">
      <c r="A19" s="68">
        <v>3</v>
      </c>
      <c r="B19" s="69" t="s">
        <v>30</v>
      </c>
      <c r="C19" s="51">
        <v>5330</v>
      </c>
      <c r="D19" s="51">
        <v>0</v>
      </c>
      <c r="E19" s="51">
        <v>930</v>
      </c>
      <c r="F19" s="51">
        <v>930</v>
      </c>
      <c r="G19" s="51">
        <v>930</v>
      </c>
    </row>
    <row r="20" spans="1:7" x14ac:dyDescent="0.25">
      <c r="A20" s="70">
        <v>37</v>
      </c>
      <c r="B20" s="69" t="s">
        <v>86</v>
      </c>
      <c r="C20" s="51">
        <v>5330</v>
      </c>
      <c r="D20" s="51">
        <v>0</v>
      </c>
      <c r="E20" s="51">
        <v>930</v>
      </c>
      <c r="F20" s="51">
        <v>930</v>
      </c>
      <c r="G20" s="51">
        <v>930</v>
      </c>
    </row>
    <row r="21" spans="1:7" x14ac:dyDescent="0.25">
      <c r="A21" s="64" t="s">
        <v>87</v>
      </c>
      <c r="B21" s="63" t="s">
        <v>88</v>
      </c>
      <c r="C21" s="84">
        <v>460</v>
      </c>
      <c r="D21" s="84">
        <v>470</v>
      </c>
      <c r="E21" s="84">
        <v>470</v>
      </c>
      <c r="F21" s="84">
        <v>470</v>
      </c>
      <c r="G21" s="84">
        <v>470</v>
      </c>
    </row>
    <row r="22" spans="1:7" x14ac:dyDescent="0.25">
      <c r="A22" s="67" t="s">
        <v>85</v>
      </c>
      <c r="B22" s="65" t="s">
        <v>37</v>
      </c>
      <c r="C22" s="51">
        <v>460</v>
      </c>
      <c r="D22" s="51">
        <v>470</v>
      </c>
      <c r="E22" s="51">
        <v>470</v>
      </c>
      <c r="F22" s="51">
        <v>470</v>
      </c>
      <c r="G22" s="51">
        <v>470</v>
      </c>
    </row>
    <row r="23" spans="1:7" x14ac:dyDescent="0.25">
      <c r="A23" s="68">
        <v>3</v>
      </c>
      <c r="B23" s="69" t="s">
        <v>30</v>
      </c>
      <c r="C23" s="51">
        <v>460</v>
      </c>
      <c r="D23" s="51">
        <v>470</v>
      </c>
      <c r="E23" s="51">
        <v>470</v>
      </c>
      <c r="F23" s="51">
        <v>470</v>
      </c>
      <c r="G23" s="51">
        <v>470</v>
      </c>
    </row>
    <row r="24" spans="1:7" x14ac:dyDescent="0.25">
      <c r="A24" s="70">
        <v>32</v>
      </c>
      <c r="B24" s="69" t="s">
        <v>32</v>
      </c>
      <c r="C24" s="51">
        <v>460</v>
      </c>
      <c r="D24" s="51">
        <v>470</v>
      </c>
      <c r="E24" s="51">
        <v>470</v>
      </c>
      <c r="F24" s="51">
        <v>470</v>
      </c>
      <c r="G24" s="51">
        <v>470</v>
      </c>
    </row>
    <row r="25" spans="1:7" ht="25.5" x14ac:dyDescent="0.25">
      <c r="A25" s="75" t="s">
        <v>79</v>
      </c>
      <c r="B25" s="63" t="s">
        <v>89</v>
      </c>
      <c r="C25" s="85">
        <v>29000</v>
      </c>
      <c r="D25" s="85">
        <v>1650</v>
      </c>
      <c r="E25" s="85">
        <v>5150</v>
      </c>
      <c r="F25" s="85">
        <v>5150</v>
      </c>
      <c r="G25" s="85">
        <v>5150</v>
      </c>
    </row>
    <row r="26" spans="1:7" x14ac:dyDescent="0.25">
      <c r="A26" s="76" t="s">
        <v>85</v>
      </c>
      <c r="B26" s="65" t="s">
        <v>37</v>
      </c>
      <c r="C26" s="51">
        <v>29000</v>
      </c>
      <c r="D26" s="51">
        <v>1650</v>
      </c>
      <c r="E26" s="51">
        <v>5150</v>
      </c>
      <c r="F26" s="51">
        <v>5150</v>
      </c>
      <c r="G26" s="51">
        <v>5150</v>
      </c>
    </row>
    <row r="27" spans="1:7" x14ac:dyDescent="0.25">
      <c r="A27" s="68">
        <v>3</v>
      </c>
      <c r="B27" s="69" t="s">
        <v>30</v>
      </c>
      <c r="C27" s="51">
        <v>29000</v>
      </c>
      <c r="D27" s="51">
        <v>1650</v>
      </c>
      <c r="E27" s="51">
        <v>1650</v>
      </c>
      <c r="F27" s="51">
        <v>1650</v>
      </c>
      <c r="G27" s="51">
        <v>1650</v>
      </c>
    </row>
    <row r="28" spans="1:7" x14ac:dyDescent="0.25">
      <c r="A28" s="70">
        <v>32</v>
      </c>
      <c r="B28" s="69" t="s">
        <v>32</v>
      </c>
      <c r="C28" s="51">
        <v>29000</v>
      </c>
      <c r="D28" s="51">
        <v>1650</v>
      </c>
      <c r="E28" s="51">
        <v>1650</v>
      </c>
      <c r="F28" s="51">
        <v>1650</v>
      </c>
      <c r="G28" s="51">
        <v>1650</v>
      </c>
    </row>
    <row r="29" spans="1:7" x14ac:dyDescent="0.25">
      <c r="A29" s="68">
        <v>4</v>
      </c>
      <c r="B29" s="69" t="s">
        <v>33</v>
      </c>
      <c r="C29" s="51">
        <v>0</v>
      </c>
      <c r="D29" s="51">
        <v>0</v>
      </c>
      <c r="E29" s="51">
        <v>3500</v>
      </c>
      <c r="F29" s="51">
        <v>3500</v>
      </c>
      <c r="G29" s="51">
        <v>3500</v>
      </c>
    </row>
    <row r="30" spans="1:7" ht="25.5" x14ac:dyDescent="0.25">
      <c r="A30" s="70">
        <v>42</v>
      </c>
      <c r="B30" s="69" t="s">
        <v>81</v>
      </c>
      <c r="C30" s="51">
        <v>0</v>
      </c>
      <c r="D30" s="51">
        <v>0</v>
      </c>
      <c r="E30" s="51">
        <v>3500</v>
      </c>
      <c r="F30" s="51">
        <v>3500</v>
      </c>
      <c r="G30" s="51">
        <v>3500</v>
      </c>
    </row>
    <row r="31" spans="1:7" s="62" customFormat="1" x14ac:dyDescent="0.25">
      <c r="A31" s="66" t="s">
        <v>91</v>
      </c>
      <c r="B31" s="63" t="s">
        <v>92</v>
      </c>
      <c r="C31" s="85">
        <v>3580</v>
      </c>
      <c r="D31" s="85">
        <v>0</v>
      </c>
      <c r="E31" s="85">
        <v>0</v>
      </c>
      <c r="F31" s="85">
        <v>0</v>
      </c>
      <c r="G31" s="85">
        <v>0</v>
      </c>
    </row>
    <row r="32" spans="1:7" x14ac:dyDescent="0.25">
      <c r="A32" s="76" t="s">
        <v>85</v>
      </c>
      <c r="B32" s="65" t="s">
        <v>37</v>
      </c>
      <c r="C32" s="51">
        <v>3580</v>
      </c>
      <c r="D32" s="51">
        <v>0</v>
      </c>
      <c r="E32" s="51">
        <v>0</v>
      </c>
      <c r="F32" s="51">
        <v>0</v>
      </c>
      <c r="G32" s="51">
        <v>0</v>
      </c>
    </row>
    <row r="33" spans="1:7" x14ac:dyDescent="0.25">
      <c r="A33" s="68">
        <v>3</v>
      </c>
      <c r="B33" s="69" t="s">
        <v>30</v>
      </c>
      <c r="C33" s="51">
        <v>3580</v>
      </c>
      <c r="D33" s="51">
        <v>0</v>
      </c>
      <c r="E33" s="51">
        <v>0</v>
      </c>
      <c r="F33" s="51">
        <v>0</v>
      </c>
      <c r="G33" s="51">
        <v>0</v>
      </c>
    </row>
    <row r="34" spans="1:7" x14ac:dyDescent="0.25">
      <c r="A34" s="70">
        <v>32</v>
      </c>
      <c r="B34" s="69" t="s">
        <v>32</v>
      </c>
      <c r="C34" s="51">
        <v>3580</v>
      </c>
      <c r="D34" s="51">
        <v>0</v>
      </c>
      <c r="E34" s="51">
        <v>0</v>
      </c>
      <c r="F34" s="51">
        <v>0</v>
      </c>
      <c r="G34" s="51">
        <v>0</v>
      </c>
    </row>
    <row r="35" spans="1:7" s="62" customFormat="1" x14ac:dyDescent="0.25">
      <c r="A35" s="66" t="s">
        <v>90</v>
      </c>
      <c r="B35" s="63" t="s">
        <v>93</v>
      </c>
      <c r="C35" s="85">
        <v>1630</v>
      </c>
      <c r="D35" s="85">
        <v>2500</v>
      </c>
      <c r="E35" s="85">
        <v>1700</v>
      </c>
      <c r="F35" s="85">
        <v>1700</v>
      </c>
      <c r="G35" s="85">
        <v>1700</v>
      </c>
    </row>
    <row r="36" spans="1:7" x14ac:dyDescent="0.25">
      <c r="A36" s="76" t="s">
        <v>85</v>
      </c>
      <c r="B36" s="65" t="s">
        <v>37</v>
      </c>
      <c r="C36" s="51">
        <v>1630</v>
      </c>
      <c r="D36" s="51">
        <v>2500</v>
      </c>
      <c r="E36" s="51">
        <v>1700</v>
      </c>
      <c r="F36" s="51">
        <v>1700</v>
      </c>
      <c r="G36" s="51">
        <v>1700</v>
      </c>
    </row>
    <row r="37" spans="1:7" x14ac:dyDescent="0.25">
      <c r="A37" s="68">
        <v>3</v>
      </c>
      <c r="B37" s="69" t="s">
        <v>30</v>
      </c>
      <c r="C37" s="51">
        <v>1630</v>
      </c>
      <c r="D37" s="51">
        <v>2500</v>
      </c>
      <c r="E37" s="51">
        <v>1700</v>
      </c>
      <c r="F37" s="51">
        <v>1700</v>
      </c>
      <c r="G37" s="51">
        <v>1700</v>
      </c>
    </row>
    <row r="38" spans="1:7" x14ac:dyDescent="0.25">
      <c r="A38" s="70">
        <v>32</v>
      </c>
      <c r="B38" s="69" t="s">
        <v>32</v>
      </c>
      <c r="C38" s="51">
        <v>1630</v>
      </c>
      <c r="D38" s="51">
        <v>2500</v>
      </c>
      <c r="E38" s="51">
        <v>1700</v>
      </c>
      <c r="F38" s="51">
        <v>1700</v>
      </c>
      <c r="G38" s="51">
        <v>1700</v>
      </c>
    </row>
    <row r="39" spans="1:7" x14ac:dyDescent="0.25">
      <c r="A39" s="64" t="s">
        <v>94</v>
      </c>
      <c r="B39" s="63" t="s">
        <v>95</v>
      </c>
      <c r="C39" s="84">
        <v>984442</v>
      </c>
      <c r="D39" s="84">
        <v>1094200</v>
      </c>
      <c r="E39" s="84">
        <v>1197450</v>
      </c>
      <c r="F39" s="84">
        <v>1197450</v>
      </c>
      <c r="G39" s="84">
        <v>1197450</v>
      </c>
    </row>
    <row r="40" spans="1:7" x14ac:dyDescent="0.25">
      <c r="A40" s="67" t="s">
        <v>96</v>
      </c>
      <c r="B40" s="65" t="s">
        <v>38</v>
      </c>
      <c r="C40" s="51">
        <v>15000</v>
      </c>
      <c r="D40" s="51">
        <v>11000</v>
      </c>
      <c r="E40" s="51">
        <v>16200</v>
      </c>
      <c r="F40" s="51">
        <v>16200</v>
      </c>
      <c r="G40" s="51">
        <v>16200</v>
      </c>
    </row>
    <row r="41" spans="1:7" x14ac:dyDescent="0.25">
      <c r="A41" s="68">
        <v>3</v>
      </c>
      <c r="B41" s="69" t="s">
        <v>30</v>
      </c>
      <c r="C41" s="51">
        <v>12000</v>
      </c>
      <c r="D41" s="51">
        <v>8000</v>
      </c>
      <c r="E41" s="51">
        <v>8900</v>
      </c>
      <c r="F41" s="51">
        <v>8900</v>
      </c>
      <c r="G41" s="51">
        <v>8900</v>
      </c>
    </row>
    <row r="42" spans="1:7" x14ac:dyDescent="0.25">
      <c r="A42" s="70">
        <v>32</v>
      </c>
      <c r="B42" s="69" t="s">
        <v>32</v>
      </c>
      <c r="C42" s="51">
        <v>12000</v>
      </c>
      <c r="D42" s="51">
        <v>8000</v>
      </c>
      <c r="E42" s="51">
        <v>8900</v>
      </c>
      <c r="F42" s="51">
        <v>8900</v>
      </c>
      <c r="G42" s="51">
        <v>8900</v>
      </c>
    </row>
    <row r="43" spans="1:7" x14ac:dyDescent="0.25">
      <c r="A43" s="68">
        <v>4</v>
      </c>
      <c r="B43" s="69" t="s">
        <v>33</v>
      </c>
      <c r="C43" s="51">
        <v>3000</v>
      </c>
      <c r="D43" s="51">
        <v>3000</v>
      </c>
      <c r="E43" s="51">
        <v>7300</v>
      </c>
      <c r="F43" s="51">
        <v>7300</v>
      </c>
      <c r="G43" s="51">
        <v>7300</v>
      </c>
    </row>
    <row r="44" spans="1:7" ht="25.5" x14ac:dyDescent="0.25">
      <c r="A44" s="70">
        <v>42</v>
      </c>
      <c r="B44" s="69" t="s">
        <v>81</v>
      </c>
      <c r="C44" s="51">
        <v>3000</v>
      </c>
      <c r="D44" s="51">
        <v>3000</v>
      </c>
      <c r="E44" s="51">
        <v>7300</v>
      </c>
      <c r="F44" s="51">
        <v>7300</v>
      </c>
      <c r="G44" s="51">
        <v>7300</v>
      </c>
    </row>
    <row r="45" spans="1:7" x14ac:dyDescent="0.25">
      <c r="A45" s="76" t="s">
        <v>97</v>
      </c>
      <c r="B45" s="65" t="s">
        <v>98</v>
      </c>
      <c r="C45" s="51">
        <v>21010</v>
      </c>
      <c r="D45" s="51">
        <v>22000</v>
      </c>
      <c r="E45" s="51">
        <v>27600</v>
      </c>
      <c r="F45" s="51">
        <v>27600</v>
      </c>
      <c r="G45" s="51">
        <v>27600</v>
      </c>
    </row>
    <row r="46" spans="1:7" x14ac:dyDescent="0.25">
      <c r="A46" s="68">
        <v>3</v>
      </c>
      <c r="B46" s="69" t="s">
        <v>30</v>
      </c>
      <c r="C46" s="51">
        <v>21010</v>
      </c>
      <c r="D46" s="51">
        <v>21490</v>
      </c>
      <c r="E46" s="51">
        <v>26400</v>
      </c>
      <c r="F46" s="51">
        <v>26400</v>
      </c>
      <c r="G46" s="51">
        <v>26400</v>
      </c>
    </row>
    <row r="47" spans="1:7" x14ac:dyDescent="0.25">
      <c r="A47" s="70">
        <v>32</v>
      </c>
      <c r="B47" s="69" t="s">
        <v>32</v>
      </c>
      <c r="C47" s="51">
        <v>21010</v>
      </c>
      <c r="D47" s="51">
        <v>21490</v>
      </c>
      <c r="E47" s="51">
        <v>12600</v>
      </c>
      <c r="F47" s="51">
        <v>12600</v>
      </c>
      <c r="G47" s="51">
        <v>12600</v>
      </c>
    </row>
    <row r="48" spans="1:7" x14ac:dyDescent="0.25">
      <c r="A48" s="68">
        <v>4</v>
      </c>
      <c r="B48" s="69" t="s">
        <v>33</v>
      </c>
      <c r="C48" s="51">
        <v>0</v>
      </c>
      <c r="D48" s="51">
        <v>510</v>
      </c>
      <c r="E48" s="51">
        <v>1200</v>
      </c>
      <c r="F48" s="51">
        <v>1200</v>
      </c>
      <c r="G48" s="51">
        <v>1200</v>
      </c>
    </row>
    <row r="49" spans="1:7" ht="25.5" x14ac:dyDescent="0.25">
      <c r="A49" s="70">
        <v>42</v>
      </c>
      <c r="B49" s="69" t="s">
        <v>81</v>
      </c>
      <c r="C49" s="51">
        <v>0</v>
      </c>
      <c r="D49" s="51">
        <v>510</v>
      </c>
      <c r="E49" s="51">
        <v>1200</v>
      </c>
      <c r="F49" s="51">
        <v>1200</v>
      </c>
      <c r="G49" s="51">
        <v>1200</v>
      </c>
    </row>
    <row r="50" spans="1:7" x14ac:dyDescent="0.25">
      <c r="A50" s="67" t="s">
        <v>99</v>
      </c>
      <c r="B50" s="65" t="s">
        <v>100</v>
      </c>
      <c r="C50" s="51">
        <v>944432</v>
      </c>
      <c r="D50" s="51">
        <v>1045000</v>
      </c>
      <c r="E50" s="51">
        <f>E51+E56</f>
        <v>1136150</v>
      </c>
      <c r="F50" s="51">
        <f>F51+F56</f>
        <v>1136150</v>
      </c>
      <c r="G50" s="51">
        <f>G51+G56</f>
        <v>1136150</v>
      </c>
    </row>
    <row r="51" spans="1:7" x14ac:dyDescent="0.25">
      <c r="A51" s="68">
        <v>3</v>
      </c>
      <c r="B51" s="69" t="s">
        <v>30</v>
      </c>
      <c r="C51" s="51">
        <v>928510</v>
      </c>
      <c r="D51" s="51">
        <v>1038000</v>
      </c>
      <c r="E51" s="51">
        <f>E52+E53+E55</f>
        <v>1130450</v>
      </c>
      <c r="F51" s="51">
        <f t="shared" ref="F51:G51" si="0">F52+F53+F55</f>
        <v>1130450</v>
      </c>
      <c r="G51" s="51">
        <f t="shared" si="0"/>
        <v>1130450</v>
      </c>
    </row>
    <row r="52" spans="1:7" x14ac:dyDescent="0.25">
      <c r="A52" s="70">
        <v>31</v>
      </c>
      <c r="B52" s="69" t="s">
        <v>31</v>
      </c>
      <c r="C52" s="51">
        <v>837580</v>
      </c>
      <c r="D52" s="51">
        <v>946500</v>
      </c>
      <c r="E52" s="51">
        <v>1039900</v>
      </c>
      <c r="F52" s="51">
        <v>1039900</v>
      </c>
      <c r="G52" s="51">
        <v>1039900</v>
      </c>
    </row>
    <row r="53" spans="1:7" x14ac:dyDescent="0.25">
      <c r="A53" s="70">
        <v>32</v>
      </c>
      <c r="B53" s="69" t="s">
        <v>32</v>
      </c>
      <c r="C53" s="51">
        <v>78990</v>
      </c>
      <c r="D53" s="51">
        <v>83500</v>
      </c>
      <c r="E53" s="51">
        <v>81250</v>
      </c>
      <c r="F53" s="51">
        <v>81250</v>
      </c>
      <c r="G53" s="51">
        <v>81250</v>
      </c>
    </row>
    <row r="54" spans="1:7" x14ac:dyDescent="0.25">
      <c r="A54" s="70">
        <v>34</v>
      </c>
      <c r="B54" s="69" t="s">
        <v>65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</row>
    <row r="55" spans="1:7" ht="25.5" x14ac:dyDescent="0.25">
      <c r="A55" s="70">
        <v>37</v>
      </c>
      <c r="B55" s="69" t="s">
        <v>101</v>
      </c>
      <c r="C55" s="51">
        <v>11940</v>
      </c>
      <c r="D55" s="51">
        <v>8000</v>
      </c>
      <c r="E55" s="51">
        <v>9300</v>
      </c>
      <c r="F55" s="51">
        <v>9300</v>
      </c>
      <c r="G55" s="51">
        <v>9300</v>
      </c>
    </row>
    <row r="56" spans="1:7" x14ac:dyDescent="0.25">
      <c r="A56" s="68">
        <v>4</v>
      </c>
      <c r="B56" s="69" t="s">
        <v>33</v>
      </c>
      <c r="C56" s="51">
        <v>15922</v>
      </c>
      <c r="D56" s="51">
        <v>7000</v>
      </c>
      <c r="E56" s="51">
        <v>5700</v>
      </c>
      <c r="F56" s="51">
        <v>5700</v>
      </c>
      <c r="G56" s="51">
        <v>5700</v>
      </c>
    </row>
    <row r="57" spans="1:7" ht="25.5" x14ac:dyDescent="0.25">
      <c r="A57" s="70">
        <v>42</v>
      </c>
      <c r="B57" s="69" t="s">
        <v>81</v>
      </c>
      <c r="C57" s="51">
        <v>15922</v>
      </c>
      <c r="D57" s="51">
        <v>7000</v>
      </c>
      <c r="E57" s="51">
        <v>5700</v>
      </c>
      <c r="F57" s="51">
        <v>5700</v>
      </c>
      <c r="G57" s="51">
        <v>5700</v>
      </c>
    </row>
    <row r="58" spans="1:7" x14ac:dyDescent="0.25">
      <c r="A58" s="76" t="s">
        <v>102</v>
      </c>
      <c r="B58" s="65" t="s">
        <v>103</v>
      </c>
      <c r="C58" s="51">
        <v>4000</v>
      </c>
      <c r="D58" s="51">
        <v>16200</v>
      </c>
      <c r="E58" s="51">
        <f>E59+E62</f>
        <v>17500</v>
      </c>
      <c r="F58" s="51">
        <f t="shared" ref="F58:G58" si="1">F59+F62</f>
        <v>17500</v>
      </c>
      <c r="G58" s="51">
        <f t="shared" si="1"/>
        <v>17500</v>
      </c>
    </row>
    <row r="59" spans="1:7" x14ac:dyDescent="0.25">
      <c r="A59" s="68">
        <v>3</v>
      </c>
      <c r="B59" s="69" t="s">
        <v>30</v>
      </c>
      <c r="C59" s="51">
        <v>3700</v>
      </c>
      <c r="D59" s="51">
        <v>14200</v>
      </c>
      <c r="E59" s="51">
        <v>15700</v>
      </c>
      <c r="F59" s="51">
        <v>15700</v>
      </c>
      <c r="G59" s="51">
        <v>15700</v>
      </c>
    </row>
    <row r="60" spans="1:7" x14ac:dyDescent="0.25">
      <c r="A60" s="70">
        <v>31</v>
      </c>
      <c r="B60" s="69" t="s">
        <v>31</v>
      </c>
      <c r="C60" s="51">
        <v>320</v>
      </c>
      <c r="D60" s="51">
        <v>9670</v>
      </c>
      <c r="E60" s="51">
        <v>13100</v>
      </c>
      <c r="F60" s="51">
        <v>13100</v>
      </c>
      <c r="G60" s="51">
        <v>13100</v>
      </c>
    </row>
    <row r="61" spans="1:7" x14ac:dyDescent="0.25">
      <c r="A61" s="70">
        <v>32</v>
      </c>
      <c r="B61" s="69" t="s">
        <v>32</v>
      </c>
      <c r="C61" s="51">
        <v>3380</v>
      </c>
      <c r="D61" s="51">
        <v>4530</v>
      </c>
      <c r="E61" s="51">
        <v>2600</v>
      </c>
      <c r="F61" s="51">
        <v>2600</v>
      </c>
      <c r="G61" s="51">
        <v>2600</v>
      </c>
    </row>
    <row r="62" spans="1:7" x14ac:dyDescent="0.25">
      <c r="A62" s="68">
        <v>4</v>
      </c>
      <c r="B62" s="69" t="s">
        <v>33</v>
      </c>
      <c r="C62" s="51">
        <v>300</v>
      </c>
      <c r="D62" s="51">
        <v>2000</v>
      </c>
      <c r="E62" s="51">
        <v>1800</v>
      </c>
      <c r="F62" s="51">
        <v>1800</v>
      </c>
      <c r="G62" s="51">
        <v>1800</v>
      </c>
    </row>
    <row r="63" spans="1:7" ht="25.5" x14ac:dyDescent="0.25">
      <c r="A63" s="70">
        <v>42</v>
      </c>
      <c r="B63" s="69" t="s">
        <v>81</v>
      </c>
      <c r="C63" s="51">
        <v>300</v>
      </c>
      <c r="D63" s="51">
        <v>2000</v>
      </c>
      <c r="E63" s="51">
        <v>1800</v>
      </c>
      <c r="F63" s="51">
        <v>1800</v>
      </c>
      <c r="G63" s="51">
        <v>1800</v>
      </c>
    </row>
    <row r="64" spans="1:7" x14ac:dyDescent="0.25">
      <c r="E64" s="86"/>
      <c r="F64" s="86"/>
      <c r="G64" s="86"/>
    </row>
    <row r="65" spans="5:7" x14ac:dyDescent="0.25">
      <c r="E65" s="86"/>
      <c r="F65" s="86"/>
      <c r="G65" s="86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2025-01-30T09:46:43Z</dcterms:modified>
</cp:coreProperties>
</file>