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esktop\FINANCIJSKI IZVJEŠTAJI\FI 2022\Godišnji financijskii izvještaj\"/>
    </mc:Choice>
  </mc:AlternateContent>
  <xr:revisionPtr revIDLastSave="0" documentId="13_ncr:1_{E826FD20-FCA5-4DD5-A1D2-8851BA4FA8D7}" xr6:coauthVersionLast="47" xr6:coauthVersionMax="47" xr10:uidLastSave="{00000000-0000-0000-0000-000000000000}"/>
  <bookViews>
    <workbookView xWindow="-120" yWindow="-120" windowWidth="25440" windowHeight="15390" xr2:uid="{7F7A187C-C8B0-44DD-A937-DBA65C52F6A1}"/>
  </bookViews>
  <sheets>
    <sheet name="ekonomska klasifikaci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3" i="1" l="1"/>
  <c r="E299" i="1"/>
  <c r="E336" i="1"/>
  <c r="E323" i="1" s="1"/>
  <c r="E322" i="1" s="1"/>
  <c r="E328" i="1"/>
  <c r="E358" i="1"/>
  <c r="E357" i="1" s="1"/>
  <c r="L381" i="1"/>
  <c r="J380" i="1"/>
  <c r="J379" i="1" s="1"/>
  <c r="H380" i="1"/>
  <c r="H379" i="1" s="1"/>
  <c r="J374" i="1"/>
  <c r="H374" i="1"/>
  <c r="E374" i="1"/>
  <c r="L372" i="1"/>
  <c r="J371" i="1"/>
  <c r="H371" i="1"/>
  <c r="E371" i="1"/>
  <c r="L369" i="1"/>
  <c r="L371" i="1" s="1"/>
  <c r="H358" i="1"/>
  <c r="J358" i="1"/>
  <c r="J362" i="1"/>
  <c r="J361" i="1" s="1"/>
  <c r="J360" i="1" s="1"/>
  <c r="H362" i="1"/>
  <c r="H361" i="1" s="1"/>
  <c r="H360" i="1" s="1"/>
  <c r="E362" i="1"/>
  <c r="L359" i="1"/>
  <c r="J352" i="1"/>
  <c r="H352" i="1"/>
  <c r="E352" i="1"/>
  <c r="L350" i="1"/>
  <c r="J349" i="1"/>
  <c r="H349" i="1"/>
  <c r="E349" i="1"/>
  <c r="L347" i="1"/>
  <c r="L349" i="1" s="1"/>
  <c r="J336" i="1"/>
  <c r="J328" i="1"/>
  <c r="H328" i="1"/>
  <c r="L341" i="1"/>
  <c r="J340" i="1"/>
  <c r="J339" i="1" s="1"/>
  <c r="J338" i="1" s="1"/>
  <c r="H340" i="1"/>
  <c r="H339" i="1" s="1"/>
  <c r="E340" i="1"/>
  <c r="E339" i="1" s="1"/>
  <c r="E338" i="1" s="1"/>
  <c r="L337" i="1"/>
  <c r="H336" i="1"/>
  <c r="J334" i="1"/>
  <c r="H334" i="1"/>
  <c r="E334" i="1"/>
  <c r="L330" i="1"/>
  <c r="J324" i="1"/>
  <c r="H324" i="1"/>
  <c r="E324" i="1"/>
  <c r="J317" i="1"/>
  <c r="H317" i="1"/>
  <c r="E317" i="1"/>
  <c r="L316" i="1"/>
  <c r="L315" i="1"/>
  <c r="J314" i="1"/>
  <c r="H314" i="1"/>
  <c r="E314" i="1"/>
  <c r="L312" i="1"/>
  <c r="L314" i="1" s="1"/>
  <c r="L300" i="1"/>
  <c r="L306" i="1"/>
  <c r="J305" i="1"/>
  <c r="H305" i="1"/>
  <c r="H299" i="1"/>
  <c r="L304" i="1"/>
  <c r="J303" i="1"/>
  <c r="H303" i="1"/>
  <c r="E303" i="1"/>
  <c r="E302" i="1" s="1"/>
  <c r="E301" i="1" s="1"/>
  <c r="L296" i="1"/>
  <c r="L293" i="1"/>
  <c r="J291" i="1"/>
  <c r="H291" i="1"/>
  <c r="E291" i="1"/>
  <c r="L290" i="1"/>
  <c r="J288" i="1"/>
  <c r="H288" i="1"/>
  <c r="E288" i="1"/>
  <c r="J284" i="1"/>
  <c r="H284" i="1"/>
  <c r="E284" i="1"/>
  <c r="J280" i="1"/>
  <c r="H280" i="1"/>
  <c r="E280" i="1"/>
  <c r="L276" i="1"/>
  <c r="J275" i="1"/>
  <c r="H275" i="1"/>
  <c r="E275" i="1"/>
  <c r="J268" i="1"/>
  <c r="H268" i="1"/>
  <c r="E268" i="1"/>
  <c r="L267" i="1"/>
  <c r="L266" i="1"/>
  <c r="J265" i="1"/>
  <c r="H265" i="1"/>
  <c r="E265" i="1"/>
  <c r="L263" i="1"/>
  <c r="L265" i="1" s="1"/>
  <c r="J256" i="1"/>
  <c r="J255" i="1" s="1"/>
  <c r="J235" i="1"/>
  <c r="L231" i="1"/>
  <c r="L234" i="1"/>
  <c r="L236" i="1"/>
  <c r="L240" i="1"/>
  <c r="L245" i="1"/>
  <c r="L248" i="1"/>
  <c r="L251" i="1"/>
  <c r="L257" i="1"/>
  <c r="H256" i="1"/>
  <c r="H255" i="1" s="1"/>
  <c r="E256" i="1"/>
  <c r="E255" i="1" s="1"/>
  <c r="J246" i="1"/>
  <c r="H246" i="1"/>
  <c r="E246" i="1"/>
  <c r="J243" i="1"/>
  <c r="H243" i="1"/>
  <c r="E243" i="1"/>
  <c r="J239" i="1"/>
  <c r="H239" i="1"/>
  <c r="E239" i="1"/>
  <c r="H235" i="1"/>
  <c r="E235" i="1"/>
  <c r="J230" i="1"/>
  <c r="H230" i="1"/>
  <c r="E230" i="1"/>
  <c r="J223" i="1"/>
  <c r="H223" i="1"/>
  <c r="E223" i="1"/>
  <c r="L222" i="1"/>
  <c r="L221" i="1"/>
  <c r="J220" i="1"/>
  <c r="H220" i="1"/>
  <c r="E220" i="1"/>
  <c r="L218" i="1"/>
  <c r="L220" i="1" s="1"/>
  <c r="P90" i="1"/>
  <c r="J75" i="1"/>
  <c r="P80" i="1"/>
  <c r="J91" i="1"/>
  <c r="J55" i="1"/>
  <c r="L181" i="1"/>
  <c r="L182" i="1"/>
  <c r="L183" i="1"/>
  <c r="L184" i="1"/>
  <c r="L186" i="1"/>
  <c r="L187" i="1"/>
  <c r="L188" i="1"/>
  <c r="L189" i="1"/>
  <c r="L191" i="1"/>
  <c r="L192" i="1"/>
  <c r="L194" i="1"/>
  <c r="L195" i="1"/>
  <c r="L196" i="1"/>
  <c r="L197" i="1"/>
  <c r="L199" i="1"/>
  <c r="L212" i="1"/>
  <c r="L179" i="1"/>
  <c r="J211" i="1"/>
  <c r="H211" i="1"/>
  <c r="E211" i="1"/>
  <c r="J206" i="1"/>
  <c r="H206" i="1"/>
  <c r="E206" i="1"/>
  <c r="E202" i="1"/>
  <c r="E201" i="1" s="1"/>
  <c r="J198" i="1"/>
  <c r="H198" i="1"/>
  <c r="E198" i="1"/>
  <c r="J193" i="1"/>
  <c r="H193" i="1"/>
  <c r="E193" i="1"/>
  <c r="J185" i="1"/>
  <c r="H185" i="1"/>
  <c r="E185" i="1"/>
  <c r="J178" i="1"/>
  <c r="H178" i="1"/>
  <c r="E178" i="1"/>
  <c r="J174" i="1"/>
  <c r="H174" i="1"/>
  <c r="E174" i="1"/>
  <c r="J167" i="1"/>
  <c r="H167" i="1"/>
  <c r="E167" i="1"/>
  <c r="L166" i="1"/>
  <c r="L165" i="1"/>
  <c r="J164" i="1"/>
  <c r="H164" i="1"/>
  <c r="E164" i="1"/>
  <c r="L162" i="1"/>
  <c r="L164" i="1" s="1"/>
  <c r="E155" i="1"/>
  <c r="E154" i="1" s="1"/>
  <c r="E153" i="1" s="1"/>
  <c r="E151" i="1"/>
  <c r="E150" i="1" s="1"/>
  <c r="E146" i="1"/>
  <c r="L112" i="1"/>
  <c r="L126" i="1"/>
  <c r="L127" i="1"/>
  <c r="L128" i="1"/>
  <c r="L129" i="1"/>
  <c r="L131" i="1"/>
  <c r="L136" i="1"/>
  <c r="L139" i="1"/>
  <c r="L144" i="1"/>
  <c r="L149" i="1"/>
  <c r="L152" i="1"/>
  <c r="L156" i="1"/>
  <c r="J130" i="1"/>
  <c r="J155" i="1"/>
  <c r="J154" i="1" s="1"/>
  <c r="J153" i="1" s="1"/>
  <c r="J151" i="1"/>
  <c r="J150" i="1" s="1"/>
  <c r="J146" i="1"/>
  <c r="J141" i="1"/>
  <c r="J138" i="1"/>
  <c r="J134" i="1"/>
  <c r="J125" i="1"/>
  <c r="H155" i="1"/>
  <c r="H154" i="1" s="1"/>
  <c r="H153" i="1" s="1"/>
  <c r="H151" i="1"/>
  <c r="H150" i="1" s="1"/>
  <c r="H146" i="1"/>
  <c r="H141" i="1"/>
  <c r="H138" i="1"/>
  <c r="H134" i="1"/>
  <c r="H125" i="1"/>
  <c r="H130" i="1"/>
  <c r="E141" i="1"/>
  <c r="E138" i="1"/>
  <c r="E134" i="1"/>
  <c r="E125" i="1"/>
  <c r="E130" i="1"/>
  <c r="E361" i="1" l="1"/>
  <c r="E360" i="1" s="1"/>
  <c r="L380" i="1"/>
  <c r="J377" i="1"/>
  <c r="L374" i="1"/>
  <c r="L379" i="1"/>
  <c r="J355" i="1"/>
  <c r="L352" i="1"/>
  <c r="J357" i="1"/>
  <c r="H357" i="1"/>
  <c r="E274" i="1"/>
  <c r="H302" i="1"/>
  <c r="J283" i="1"/>
  <c r="H283" i="1"/>
  <c r="L334" i="1"/>
  <c r="H205" i="1"/>
  <c r="H204" i="1" s="1"/>
  <c r="L340" i="1"/>
  <c r="L198" i="1"/>
  <c r="L328" i="1"/>
  <c r="H338" i="1"/>
  <c r="H323" i="1"/>
  <c r="H322" i="1" s="1"/>
  <c r="J323" i="1"/>
  <c r="J322" i="1" s="1"/>
  <c r="L317" i="1"/>
  <c r="J320" i="1"/>
  <c r="H301" i="1"/>
  <c r="L303" i="1"/>
  <c r="L125" i="1"/>
  <c r="H254" i="1"/>
  <c r="L288" i="1"/>
  <c r="H274" i="1"/>
  <c r="L275" i="1"/>
  <c r="J302" i="1"/>
  <c r="J301" i="1" s="1"/>
  <c r="L291" i="1"/>
  <c r="J274" i="1"/>
  <c r="L268" i="1"/>
  <c r="J271" i="1"/>
  <c r="E238" i="1"/>
  <c r="J205" i="1"/>
  <c r="J204" i="1" s="1"/>
  <c r="L204" i="1" s="1"/>
  <c r="E229" i="1"/>
  <c r="J254" i="1"/>
  <c r="L153" i="1"/>
  <c r="L230" i="1"/>
  <c r="L185" i="1"/>
  <c r="L138" i="1"/>
  <c r="L193" i="1"/>
  <c r="L150" i="1"/>
  <c r="J238" i="1"/>
  <c r="L246" i="1"/>
  <c r="H238" i="1"/>
  <c r="L243" i="1"/>
  <c r="L239" i="1"/>
  <c r="H229" i="1"/>
  <c r="L130" i="1"/>
  <c r="L134" i="1"/>
  <c r="L178" i="1"/>
  <c r="L141" i="1"/>
  <c r="L256" i="1"/>
  <c r="L211" i="1"/>
  <c r="E133" i="1"/>
  <c r="L235" i="1"/>
  <c r="J229" i="1"/>
  <c r="E254" i="1"/>
  <c r="J226" i="1"/>
  <c r="L223" i="1"/>
  <c r="H133" i="1"/>
  <c r="L155" i="1"/>
  <c r="L154" i="1"/>
  <c r="L146" i="1"/>
  <c r="L151" i="1"/>
  <c r="E205" i="1"/>
  <c r="E204" i="1" s="1"/>
  <c r="J173" i="1"/>
  <c r="J172" i="1" s="1"/>
  <c r="E173" i="1"/>
  <c r="E172" i="1" s="1"/>
  <c r="H173" i="1"/>
  <c r="H172" i="1" s="1"/>
  <c r="J170" i="1"/>
  <c r="L167" i="1"/>
  <c r="J124" i="1"/>
  <c r="J133" i="1"/>
  <c r="E124" i="1"/>
  <c r="H124" i="1"/>
  <c r="J117" i="1"/>
  <c r="H117" i="1"/>
  <c r="E117" i="1"/>
  <c r="L116" i="1"/>
  <c r="L115" i="1"/>
  <c r="J114" i="1"/>
  <c r="H114" i="1"/>
  <c r="E114" i="1"/>
  <c r="L114" i="1"/>
  <c r="J273" i="1" l="1"/>
  <c r="L357" i="1"/>
  <c r="L358" i="1"/>
  <c r="E273" i="1"/>
  <c r="L339" i="1"/>
  <c r="L338" i="1"/>
  <c r="L323" i="1"/>
  <c r="L322" i="1"/>
  <c r="L254" i="1"/>
  <c r="L283" i="1"/>
  <c r="H273" i="1"/>
  <c r="L274" i="1"/>
  <c r="L302" i="1"/>
  <c r="L301" i="1"/>
  <c r="L205" i="1"/>
  <c r="L133" i="1"/>
  <c r="L124" i="1"/>
  <c r="J120" i="1"/>
  <c r="L255" i="1"/>
  <c r="E228" i="1"/>
  <c r="E123" i="1"/>
  <c r="L238" i="1"/>
  <c r="J228" i="1"/>
  <c r="H228" i="1"/>
  <c r="L229" i="1"/>
  <c r="H123" i="1"/>
  <c r="J123" i="1"/>
  <c r="L117" i="1"/>
  <c r="E16" i="1"/>
  <c r="E19" i="1"/>
  <c r="E34" i="1"/>
  <c r="E37" i="1"/>
  <c r="E40" i="1"/>
  <c r="E43" i="1"/>
  <c r="E42" i="1" s="1"/>
  <c r="E45" i="1"/>
  <c r="E49" i="1"/>
  <c r="E55" i="1"/>
  <c r="E60" i="1"/>
  <c r="E64" i="1"/>
  <c r="E68" i="1"/>
  <c r="E75" i="1"/>
  <c r="E83" i="1"/>
  <c r="E88" i="1"/>
  <c r="E92" i="1"/>
  <c r="E91" i="1" s="1"/>
  <c r="E96" i="1"/>
  <c r="E101" i="1"/>
  <c r="O14" i="1"/>
  <c r="O17" i="1"/>
  <c r="O18" i="1"/>
  <c r="O21" i="1"/>
  <c r="O35" i="1"/>
  <c r="O36" i="1"/>
  <c r="O38" i="1"/>
  <c r="O41" i="1"/>
  <c r="O44" i="1"/>
  <c r="O48" i="1"/>
  <c r="O50" i="1"/>
  <c r="O56" i="1"/>
  <c r="O57" i="1"/>
  <c r="O58" i="1"/>
  <c r="O59" i="1"/>
  <c r="O61" i="1"/>
  <c r="O65" i="1"/>
  <c r="O66" i="1"/>
  <c r="O67" i="1"/>
  <c r="O69" i="1"/>
  <c r="O70" i="1"/>
  <c r="O71" i="1"/>
  <c r="O72" i="1"/>
  <c r="O73" i="1"/>
  <c r="O76" i="1"/>
  <c r="O77" i="1"/>
  <c r="O78" i="1"/>
  <c r="O79" i="1"/>
  <c r="O81" i="1"/>
  <c r="O82" i="1"/>
  <c r="O84" i="1"/>
  <c r="O86" i="1"/>
  <c r="O87" i="1"/>
  <c r="O89" i="1"/>
  <c r="O97" i="1"/>
  <c r="O100" i="1"/>
  <c r="L123" i="1" l="1"/>
  <c r="L273" i="1"/>
  <c r="L228" i="1"/>
  <c r="E95" i="1"/>
  <c r="E94" i="1" s="1"/>
  <c r="E54" i="1"/>
  <c r="E63" i="1"/>
  <c r="E20" i="1"/>
  <c r="E22" i="1" s="1"/>
  <c r="E33" i="1"/>
  <c r="E31" i="1" s="1"/>
  <c r="E30" i="1" s="1"/>
  <c r="E53" i="1" l="1"/>
  <c r="P57" i="1"/>
  <c r="P58" i="1"/>
  <c r="P38" i="1" l="1"/>
  <c r="P39" i="1"/>
  <c r="J37" i="1"/>
  <c r="P14" i="1"/>
  <c r="L96" i="1"/>
  <c r="O96" i="1" s="1"/>
  <c r="H96" i="1"/>
  <c r="J96" i="1"/>
  <c r="L92" i="1"/>
  <c r="L91" i="1" s="1"/>
  <c r="L60" i="1"/>
  <c r="O60" i="1" s="1"/>
  <c r="L55" i="1"/>
  <c r="O55" i="1" s="1"/>
  <c r="L54" i="1" l="1"/>
  <c r="O54" i="1" s="1"/>
  <c r="L83" i="1"/>
  <c r="O83" i="1" s="1"/>
  <c r="L45" i="1"/>
  <c r="O45" i="1" s="1"/>
  <c r="L37" i="1"/>
  <c r="O37" i="1" s="1"/>
  <c r="L34" i="1"/>
  <c r="O34" i="1" s="1"/>
  <c r="J16" i="1"/>
  <c r="L16" i="1"/>
  <c r="O16" i="1" s="1"/>
  <c r="P35" i="1"/>
  <c r="P36" i="1"/>
  <c r="P41" i="1"/>
  <c r="P44" i="1"/>
  <c r="P47" i="1"/>
  <c r="P48" i="1"/>
  <c r="P50" i="1"/>
  <c r="P56" i="1"/>
  <c r="P59" i="1"/>
  <c r="P61" i="1"/>
  <c r="P65" i="1"/>
  <c r="P66" i="1"/>
  <c r="P67" i="1"/>
  <c r="P69" i="1"/>
  <c r="P70" i="1"/>
  <c r="P71" i="1"/>
  <c r="P72" i="1"/>
  <c r="P73" i="1"/>
  <c r="P74" i="1"/>
  <c r="P76" i="1"/>
  <c r="P77" i="1"/>
  <c r="P78" i="1"/>
  <c r="P79" i="1"/>
  <c r="P81" i="1"/>
  <c r="P82" i="1"/>
  <c r="P84" i="1"/>
  <c r="P85" i="1"/>
  <c r="P86" i="1"/>
  <c r="P87" i="1"/>
  <c r="P89" i="1"/>
  <c r="P100" i="1"/>
  <c r="P102" i="1"/>
  <c r="P17" i="1"/>
  <c r="P18" i="1"/>
  <c r="J34" i="1"/>
  <c r="J19" i="1"/>
  <c r="H19" i="1"/>
  <c r="H83" i="1"/>
  <c r="J101" i="1"/>
  <c r="J95" i="1" s="1"/>
  <c r="H101" i="1"/>
  <c r="J88" i="1"/>
  <c r="H88" i="1"/>
  <c r="J64" i="1"/>
  <c r="J68" i="1"/>
  <c r="J83" i="1"/>
  <c r="H75" i="1"/>
  <c r="H68" i="1"/>
  <c r="H64" i="1"/>
  <c r="H60" i="1"/>
  <c r="H55" i="1"/>
  <c r="H34" i="1"/>
  <c r="J49" i="1"/>
  <c r="J45" i="1"/>
  <c r="J43" i="1"/>
  <c r="J42" i="1" s="1"/>
  <c r="J40" i="1"/>
  <c r="H49" i="1"/>
  <c r="H45" i="1"/>
  <c r="H43" i="1"/>
  <c r="H42" i="1" s="1"/>
  <c r="H40" i="1"/>
  <c r="L101" i="1"/>
  <c r="L88" i="1"/>
  <c r="O88" i="1" s="1"/>
  <c r="L75" i="1"/>
  <c r="O75" i="1" s="1"/>
  <c r="L68" i="1"/>
  <c r="O68" i="1" s="1"/>
  <c r="L64" i="1"/>
  <c r="O64" i="1" s="1"/>
  <c r="L49" i="1"/>
  <c r="O49" i="1" s="1"/>
  <c r="L43" i="1"/>
  <c r="L40" i="1"/>
  <c r="O40" i="1" s="1"/>
  <c r="J63" i="1" l="1"/>
  <c r="L42" i="1"/>
  <c r="O42" i="1" s="1"/>
  <c r="O43" i="1"/>
  <c r="H33" i="1"/>
  <c r="H31" i="1" s="1"/>
  <c r="H30" i="1" s="1"/>
  <c r="P37" i="1"/>
  <c r="J33" i="1"/>
  <c r="J31" i="1" s="1"/>
  <c r="J30" i="1" s="1"/>
  <c r="L33" i="1"/>
  <c r="O33" i="1" s="1"/>
  <c r="P16" i="1"/>
  <c r="P55" i="1"/>
  <c r="P60" i="1"/>
  <c r="H54" i="1"/>
  <c r="P88" i="1"/>
  <c r="P45" i="1"/>
  <c r="P64" i="1"/>
  <c r="P75" i="1"/>
  <c r="P83" i="1"/>
  <c r="P101" i="1"/>
  <c r="P96" i="1"/>
  <c r="P49" i="1"/>
  <c r="P40" i="1"/>
  <c r="P68" i="1"/>
  <c r="J94" i="1"/>
  <c r="P34" i="1"/>
  <c r="P43" i="1"/>
  <c r="J54" i="1"/>
  <c r="J53" i="1" s="1"/>
  <c r="H95" i="1"/>
  <c r="H94" i="1" s="1"/>
  <c r="H63" i="1"/>
  <c r="L95" i="1"/>
  <c r="O95" i="1" s="1"/>
  <c r="L63" i="1"/>
  <c r="H53" i="1" l="1"/>
  <c r="P42" i="1"/>
  <c r="L53" i="1"/>
  <c r="O53" i="1" s="1"/>
  <c r="O63" i="1"/>
  <c r="L31" i="1"/>
  <c r="P33" i="1"/>
  <c r="P63" i="1"/>
  <c r="L94" i="1"/>
  <c r="O94" i="1" s="1"/>
  <c r="P95" i="1"/>
  <c r="P54" i="1"/>
  <c r="L30" i="1" l="1"/>
  <c r="O31" i="1"/>
  <c r="P31" i="1"/>
  <c r="P53" i="1"/>
  <c r="P94" i="1"/>
  <c r="L19" i="1"/>
  <c r="O19" i="1" s="1"/>
  <c r="P30" i="1" l="1"/>
  <c r="O30" i="1"/>
  <c r="L20" i="1"/>
  <c r="P19" i="1"/>
  <c r="L22" i="1" l="1"/>
  <c r="O22" i="1" s="1"/>
  <c r="O20" i="1"/>
</calcChain>
</file>

<file path=xl/sharedStrings.xml><?xml version="1.0" encoding="utf-8"?>
<sst xmlns="http://schemas.openxmlformats.org/spreadsheetml/2006/main" count="446" uniqueCount="122">
  <si>
    <t xml:space="preserve">REPUBLIKA HRVATSKA </t>
  </si>
  <si>
    <t>KRAPINSKO-ZAGORSKA ŽUPANIJA</t>
  </si>
  <si>
    <t>OSNOVNA ŠKOLA ĐURMANEC</t>
  </si>
  <si>
    <t>ĐURMANEC 49</t>
  </si>
  <si>
    <t>49225 ĐURMANEC</t>
  </si>
  <si>
    <t>OIB: 84825610611</t>
  </si>
  <si>
    <t>OPĆI DIO</t>
  </si>
  <si>
    <t>RAČUN PRIHODA I RASHODA</t>
  </si>
  <si>
    <t>IZVORNI PLAN 2022.</t>
  </si>
  <si>
    <t>TEKUĆI PLAN 2022.</t>
  </si>
  <si>
    <t>4.</t>
  </si>
  <si>
    <t>5.</t>
  </si>
  <si>
    <t>6.</t>
  </si>
  <si>
    <t>7.</t>
  </si>
  <si>
    <t>8.</t>
  </si>
  <si>
    <t>1.</t>
  </si>
  <si>
    <t>Prihodi poslovanja</t>
  </si>
  <si>
    <t>Prihodi od prodaje nefinancijeske imovine</t>
  </si>
  <si>
    <t>UKUPNO PRIHODI</t>
  </si>
  <si>
    <t>Rashodi poslovanja</t>
  </si>
  <si>
    <t>Rashodi za nabavu nefinancijske imovine</t>
  </si>
  <si>
    <t>UKUPNO RASHODI</t>
  </si>
  <si>
    <t>KONTO</t>
  </si>
  <si>
    <t>VIŠAK/MANJAK</t>
  </si>
  <si>
    <t>UKUPNI DONOS VIŠKA/MANJKA IZ PRETHODNIH GODINA</t>
  </si>
  <si>
    <t>REZULTAT RAZDOBLJA</t>
  </si>
  <si>
    <t>PRIHODI I RASHODI PREMA EKONOMSKOJ KLASIFIKACIJI</t>
  </si>
  <si>
    <t>2.</t>
  </si>
  <si>
    <t>3.</t>
  </si>
  <si>
    <t>PRIHODI POSLOVANJA</t>
  </si>
  <si>
    <t>a) Ministarstvo</t>
  </si>
  <si>
    <t>b) Općina</t>
  </si>
  <si>
    <t>Prihodi iz inozemstva i subjekata unutar općeg proračuna</t>
  </si>
  <si>
    <t>Tekuće pomoći proračunskim korisnicima iz proračuna koji im nije nadležan</t>
  </si>
  <si>
    <t>Kapitalne pomoći proračunskim korisnicima iz proračuna koji im nije nadležan</t>
  </si>
  <si>
    <t>Tekuće pomoći od izvanproračunskih korisnika</t>
  </si>
  <si>
    <t>Prihodi od imovine</t>
  </si>
  <si>
    <t>Ostali prihodi od financijske imovine</t>
  </si>
  <si>
    <t>Prihodi od upravnih i administrativnih pristojbi, prihodi po posebnim propisima</t>
  </si>
  <si>
    <t>Prihodi po posebnim propisima</t>
  </si>
  <si>
    <t>Ostali nespomenuti prihodi</t>
  </si>
  <si>
    <t>Prihodi od prodaje proizvoda i usluga i prihodi od donacija</t>
  </si>
  <si>
    <t>Prihodi od pruženih usluga</t>
  </si>
  <si>
    <t>Tekuće donacije</t>
  </si>
  <si>
    <t>Prihodi od nadležnog proračuna</t>
  </si>
  <si>
    <t>Prihodi od nadležnog proračuna za fin. rashoda poslovanja</t>
  </si>
  <si>
    <t>RASHODI POSLOVANJA</t>
  </si>
  <si>
    <t>Rashodi za zaposlene</t>
  </si>
  <si>
    <t>Plaće (bruto)</t>
  </si>
  <si>
    <t>Plaće za redovan rad</t>
  </si>
  <si>
    <t>Plaće za prekovremeni ad</t>
  </si>
  <si>
    <t>Plaće za posebne uvjete rada</t>
  </si>
  <si>
    <t>Ostali rashodi za zaposlene</t>
  </si>
  <si>
    <t>Doprinosi na plaće</t>
  </si>
  <si>
    <t>Doprinosi za zdravstveno osiguranje</t>
  </si>
  <si>
    <t>Doprinosi za obvezno osig. u slučaju nezaposlenosti</t>
  </si>
  <si>
    <t>Materijalni rashodi</t>
  </si>
  <si>
    <t>Naknade troškova zaposlenima</t>
  </si>
  <si>
    <t>Službena putovanja</t>
  </si>
  <si>
    <t>Naknade za prijevoz, rad na terenu, odvojeni život</t>
  </si>
  <si>
    <t>Stručno usavršavanje zaposlenika</t>
  </si>
  <si>
    <t>Rashodi za materijal i energiju</t>
  </si>
  <si>
    <t>Uredski materijal</t>
  </si>
  <si>
    <t>Materijal i sirovine</t>
  </si>
  <si>
    <t>Energija</t>
  </si>
  <si>
    <t>Materijal i dijelovi za tekuće i investicijsko održavanje</t>
  </si>
  <si>
    <t>Sitni inventar</t>
  </si>
  <si>
    <t>Službena, 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</si>
  <si>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</si>
  <si>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</si>
  <si>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</si>
  <si>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</si>
  <si>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</si>
  <si>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Intelektualne usluge</t>
  </si>
  <si>
    <t>Računalne usluge</t>
  </si>
  <si>
    <t>Ostale usluge</t>
  </si>
  <si>
    <t>Ostali rashodi poslovanja</t>
  </si>
  <si>
    <t>Premije osiguranja</t>
  </si>
  <si>
    <t>Pristojbe i  naknade</t>
  </si>
  <si>
    <t>Ostali nespomenuti rashodi poslovanja</t>
  </si>
  <si>
    <t>Financijski rashodi</t>
  </si>
  <si>
    <t>Usluge banaka</t>
  </si>
  <si>
    <t>Zatezne kamate</t>
  </si>
  <si>
    <t>RASHODI ZA NABAVU NEFINANCIJSKE IMOVINE</t>
  </si>
  <si>
    <t>Rashodi za nabavu dug. proizvedene imovine</t>
  </si>
  <si>
    <t>Postrojenje i oprema</t>
  </si>
  <si>
    <t>Sportska i glazbena oprema</t>
  </si>
  <si>
    <t>Uređaji, strojevi i oprema za ostale namjene</t>
  </si>
  <si>
    <t>Knjige</t>
  </si>
  <si>
    <t>Članarine</t>
  </si>
  <si>
    <t>Uredska oprema i namještaj</t>
  </si>
  <si>
    <t>Indeks 6/3*100</t>
  </si>
  <si>
    <t>Indeks 6/5*100</t>
  </si>
  <si>
    <t>IZVRŠENO DO 31.12.2021.</t>
  </si>
  <si>
    <t>IZVRŠENO DO 31.12.2022.</t>
  </si>
  <si>
    <t>IZVRŠENO DO 3.12.2021.</t>
  </si>
  <si>
    <t>Prihodi od prodaje proizvoda (papir)</t>
  </si>
  <si>
    <t>Naknade građanima i kućanstvima</t>
  </si>
  <si>
    <t>Ostale naknade građanima i kućanstvima</t>
  </si>
  <si>
    <t>Pomoći od izvanproračunskih korisnika</t>
  </si>
  <si>
    <t>Komunikacijska oprema</t>
  </si>
  <si>
    <t>PRIHODI I RASHODI PREMA IZVORIMA FINANCIRANJA</t>
  </si>
  <si>
    <t>GODIŠNJI IZVJEŠTAJ O IZVRŠENJU FINANCIJSKOG PLANA OŠ ĐURMANEC ZA RAZDOBLJE 01.01.-31.12.2022.</t>
  </si>
  <si>
    <t>Izvor financiranja: MZO</t>
  </si>
  <si>
    <t>INDEKS 6/5*100</t>
  </si>
  <si>
    <t>Ostali financijski rashodi</t>
  </si>
  <si>
    <t>Izvor financiranja: Decentralizirana sredstva KZŽ</t>
  </si>
  <si>
    <t>Izvor finaciranja: Izvorna sredstva KZŽ</t>
  </si>
  <si>
    <t>Izvor financiranja: Općina Đurmanec</t>
  </si>
  <si>
    <t>Knjige za knjižnicu</t>
  </si>
  <si>
    <t>Izvor financiranja: Posebne namjene</t>
  </si>
  <si>
    <t>Izvor financiranja: Vlastiti prihodi</t>
  </si>
  <si>
    <t>Izvor financiranja: Donacije</t>
  </si>
  <si>
    <t>Oprema</t>
  </si>
  <si>
    <t>Službena i radna obuća i odjeća</t>
  </si>
  <si>
    <t>Klasa:</t>
  </si>
  <si>
    <t>Ur. Broj:</t>
  </si>
  <si>
    <t>400-07/23-01/03</t>
  </si>
  <si>
    <t>2140-95-23-1</t>
  </si>
  <si>
    <t>U Đurmancu, 23.02.2023.</t>
  </si>
  <si>
    <t>Ravnatelj.</t>
  </si>
  <si>
    <t>Krešimir Kralj,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</si>
</sst>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2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0" borderId="0" xfId="0" applyAlignme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2" fontId="0" fillId="0" borderId="1" xfId="0" applyNumberFormat="1" applyBorder="1"/>
    <xf numFmtId="2" fontId="0" fillId="3" borderId="1" xfId="0" applyNumberFormat="1" applyFill="1" applyBorder="1"/>
    <xf numFmtId="0" fontId="0" fillId="3" borderId="5" xfId="0" applyFill="1" applyBorder="1" applyAlignment="1"/>
    <xf numFmtId="0" fontId="0" fillId="2" borderId="5" xfId="0" applyFill="1" applyBorder="1" applyAlignment="1"/>
    <xf numFmtId="0" fontId="0" fillId="0" borderId="5" xfId="0" applyBorder="1" applyAlignment="1"/>
    <xf numFmtId="0" fontId="0" fillId="4" borderId="5" xfId="0" applyFill="1" applyBorder="1" applyAlignment="1"/>
    <xf numFmtId="0" fontId="0" fillId="0" borderId="7" xfId="0" applyBorder="1" applyAlignment="1"/>
    <xf numFmtId="2" fontId="0" fillId="3" borderId="8" xfId="0" applyNumberFormat="1" applyFill="1" applyBorder="1"/>
    <xf numFmtId="2" fontId="0" fillId="2" borderId="1" xfId="0" applyNumberFormat="1" applyFill="1" applyBorder="1"/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0" borderId="6" xfId="0" applyNumberFormat="1" applyBorder="1"/>
    <xf numFmtId="2" fontId="0" fillId="2" borderId="6" xfId="0" applyNumberFormat="1" applyFill="1" applyBorder="1"/>
    <xf numFmtId="2" fontId="0" fillId="3" borderId="6" xfId="0" applyNumberFormat="1" applyFill="1" applyBorder="1"/>
    <xf numFmtId="2" fontId="0" fillId="4" borderId="1" xfId="0" applyNumberFormat="1" applyFill="1" applyBorder="1"/>
    <xf numFmtId="2" fontId="0" fillId="4" borderId="6" xfId="0" applyNumberFormat="1" applyFill="1" applyBorder="1"/>
    <xf numFmtId="2" fontId="0" fillId="4" borderId="8" xfId="0" applyNumberFormat="1" applyFill="1" applyBorder="1"/>
    <xf numFmtId="2" fontId="0" fillId="4" borderId="9" xfId="0" applyNumberFormat="1" applyFill="1" applyBorder="1"/>
    <xf numFmtId="2" fontId="0" fillId="3" borderId="9" xfId="0" applyNumberFormat="1" applyFill="1" applyBorder="1"/>
    <xf numFmtId="0" fontId="0" fillId="0" borderId="0" xfId="0"/>
    <xf numFmtId="0" fontId="0" fillId="0" borderId="5" xfId="0" applyFill="1" applyBorder="1" applyAlignment="1"/>
    <xf numFmtId="2" fontId="0" fillId="0" borderId="1" xfId="0" applyNumberFormat="1" applyFill="1" applyBorder="1"/>
    <xf numFmtId="2" fontId="0" fillId="0" borderId="6" xfId="0" applyNumberForma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2" borderId="2" xfId="0" applyFill="1" applyBorder="1" applyAlignment="1">
      <alignment horizontal="center" vertical="center"/>
    </xf>
    <xf numFmtId="2" fontId="0" fillId="4" borderId="0" xfId="0" applyNumberFormat="1" applyFill="1" applyBorder="1" applyAlignment="1"/>
    <xf numFmtId="0" fontId="0" fillId="3" borderId="2" xfId="0" applyFill="1" applyBorder="1" applyAlignment="1"/>
    <xf numFmtId="0" fontId="0" fillId="3" borderId="1" xfId="0" applyFill="1" applyBorder="1"/>
    <xf numFmtId="0" fontId="0" fillId="0" borderId="0" xfId="0"/>
    <xf numFmtId="2" fontId="0" fillId="4" borderId="26" xfId="0" applyNumberFormat="1" applyFill="1" applyBorder="1"/>
    <xf numFmtId="2" fontId="0" fillId="4" borderId="11" xfId="0" applyNumberFormat="1" applyFill="1" applyBorder="1"/>
    <xf numFmtId="2" fontId="0" fillId="4" borderId="27" xfId="0" applyNumberFormat="1" applyFill="1" applyBorder="1"/>
    <xf numFmtId="0" fontId="0" fillId="2" borderId="1" xfId="0" applyFill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164" fontId="0" fillId="2" borderId="1" xfId="0" applyNumberFormat="1" applyFill="1" applyBorder="1"/>
    <xf numFmtId="2" fontId="0" fillId="2" borderId="5" xfId="0" applyNumberFormat="1" applyFill="1" applyBorder="1"/>
    <xf numFmtId="2" fontId="0" fillId="2" borderId="1" xfId="0" applyNumberFormat="1" applyFill="1" applyBorder="1"/>
    <xf numFmtId="2" fontId="0" fillId="2" borderId="6" xfId="0" applyNumberFormat="1" applyFill="1" applyBorder="1"/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27" xfId="0" applyNumberFormat="1" applyBorder="1"/>
    <xf numFmtId="2" fontId="0" fillId="4" borderId="26" xfId="0" applyNumberFormat="1" applyFill="1" applyBorder="1"/>
    <xf numFmtId="2" fontId="0" fillId="4" borderId="11" xfId="0" applyNumberFormat="1" applyFill="1" applyBorder="1"/>
    <xf numFmtId="2" fontId="0" fillId="4" borderId="27" xfId="0" applyNumberFormat="1" applyFill="1" applyBorder="1"/>
    <xf numFmtId="0" fontId="0" fillId="3" borderId="8" xfId="0" applyFill="1" applyBorder="1" applyAlignment="1">
      <alignment horizontal="left"/>
    </xf>
    <xf numFmtId="164" fontId="0" fillId="3" borderId="22" xfId="0" applyNumberFormat="1" applyFill="1" applyBorder="1" applyAlignment="1">
      <alignment horizontal="right"/>
    </xf>
    <xf numFmtId="164" fontId="0" fillId="3" borderId="23" xfId="0" applyNumberFormat="1" applyFill="1" applyBorder="1" applyAlignment="1">
      <alignment horizontal="right"/>
    </xf>
    <xf numFmtId="164" fontId="0" fillId="3" borderId="24" xfId="0" applyNumberFormat="1" applyFill="1" applyBorder="1" applyAlignment="1">
      <alignment horizontal="right"/>
    </xf>
    <xf numFmtId="4" fontId="0" fillId="3" borderId="8" xfId="0" applyNumberFormat="1" applyFill="1" applyBorder="1"/>
    <xf numFmtId="4" fontId="0" fillId="3" borderId="22" xfId="0" applyNumberFormat="1" applyFill="1" applyBorder="1"/>
    <xf numFmtId="2" fontId="0" fillId="3" borderId="7" xfId="0" applyNumberFormat="1" applyFill="1" applyBorder="1" applyAlignment="1">
      <alignment horizontal="right"/>
    </xf>
    <xf numFmtId="2" fontId="0" fillId="3" borderId="8" xfId="0" applyNumberFormat="1" applyFill="1" applyBorder="1" applyAlignment="1">
      <alignment horizontal="right"/>
    </xf>
    <xf numFmtId="2" fontId="0" fillId="3" borderId="9" xfId="0" applyNumberFormat="1" applyFill="1" applyBorder="1" applyAlignment="1">
      <alignment horizontal="right"/>
    </xf>
    <xf numFmtId="0" fontId="0" fillId="3" borderId="1" xfId="0" applyFill="1" applyBorder="1"/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12" xfId="0" applyNumberFormat="1" applyFill="1" applyBorder="1"/>
    <xf numFmtId="164" fontId="0" fillId="3" borderId="1" xfId="0" applyNumberFormat="1" applyFill="1" applyBorder="1"/>
    <xf numFmtId="2" fontId="0" fillId="3" borderId="2" xfId="0" applyNumberFormat="1" applyFill="1" applyBorder="1"/>
    <xf numFmtId="2" fontId="0" fillId="3" borderId="3" xfId="0" applyNumberFormat="1" applyFill="1" applyBorder="1"/>
    <xf numFmtId="2" fontId="0" fillId="3" borderId="4" xfId="0" applyNumberForma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4" fontId="0" fillId="0" borderId="1" xfId="0" applyNumberFormat="1" applyBorder="1"/>
    <xf numFmtId="4" fontId="0" fillId="0" borderId="10" xfId="0" applyNumberFormat="1" applyBorder="1"/>
    <xf numFmtId="2" fontId="0" fillId="0" borderId="5" xfId="0" applyNumberFormat="1" applyBorder="1"/>
    <xf numFmtId="2" fontId="0" fillId="0" borderId="1" xfId="0" applyNumberFormat="1" applyBorder="1"/>
    <xf numFmtId="2" fontId="0" fillId="0" borderId="6" xfId="0" applyNumberFormat="1" applyBorder="1"/>
    <xf numFmtId="0" fontId="0" fillId="2" borderId="3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0" fillId="0" borderId="5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1" xfId="0" applyFill="1" applyBorder="1"/>
    <xf numFmtId="4" fontId="0" fillId="3" borderId="1" xfId="0" applyNumberFormat="1" applyFill="1" applyBorder="1"/>
    <xf numFmtId="4" fontId="0" fillId="3" borderId="10" xfId="0" applyNumberFormat="1" applyFill="1" applyBorder="1"/>
    <xf numFmtId="2" fontId="0" fillId="3" borderId="5" xfId="0" applyNumberFormat="1" applyFill="1" applyBorder="1"/>
    <xf numFmtId="2" fontId="0" fillId="3" borderId="1" xfId="0" applyNumberFormat="1" applyFill="1" applyBorder="1"/>
    <xf numFmtId="2" fontId="0" fillId="3" borderId="6" xfId="0" applyNumberFormat="1" applyFill="1" applyBorder="1"/>
    <xf numFmtId="2" fontId="0" fillId="4" borderId="5" xfId="0" applyNumberFormat="1" applyFill="1" applyBorder="1"/>
    <xf numFmtId="2" fontId="0" fillId="4" borderId="1" xfId="0" applyNumberFormat="1" applyFill="1" applyBorder="1"/>
    <xf numFmtId="2" fontId="0" fillId="4" borderId="6" xfId="0" applyNumberFormat="1" applyFill="1" applyBorder="1"/>
    <xf numFmtId="164" fontId="0" fillId="3" borderId="10" xfId="0" applyNumberFormat="1" applyFill="1" applyBorder="1" applyAlignment="1">
      <alignment horizontal="right"/>
    </xf>
    <xf numFmtId="164" fontId="0" fillId="3" borderId="11" xfId="0" applyNumberFormat="1" applyFill="1" applyBorder="1" applyAlignment="1">
      <alignment horizontal="right"/>
    </xf>
    <xf numFmtId="164" fontId="0" fillId="3" borderId="12" xfId="0" applyNumberFormat="1" applyFill="1" applyBorder="1" applyAlignment="1">
      <alignment horizontal="right"/>
    </xf>
    <xf numFmtId="164" fontId="0" fillId="0" borderId="1" xfId="0" applyNumberFormat="1" applyBorder="1"/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3" borderId="27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2" fontId="0" fillId="3" borderId="26" xfId="0" applyNumberFormat="1" applyFill="1" applyBorder="1"/>
    <xf numFmtId="2" fontId="0" fillId="3" borderId="11" xfId="0" applyNumberFormat="1" applyFill="1" applyBorder="1"/>
    <xf numFmtId="2" fontId="0" fillId="3" borderId="27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3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8" xfId="0" applyNumberFormat="1" applyBorder="1"/>
    <xf numFmtId="0" fontId="0" fillId="0" borderId="0" xfId="0"/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3" borderId="8" xfId="0" applyNumberFormat="1" applyFill="1" applyBorder="1" applyAlignment="1">
      <alignment horizontal="right"/>
    </xf>
    <xf numFmtId="164" fontId="0" fillId="3" borderId="8" xfId="0" applyNumberFormat="1" applyFill="1" applyBorder="1"/>
    <xf numFmtId="164" fontId="0" fillId="0" borderId="10" xfId="0" applyNumberFormat="1" applyFill="1" applyBorder="1"/>
    <xf numFmtId="164" fontId="0" fillId="0" borderId="11" xfId="0" applyNumberFormat="1" applyFill="1" applyBorder="1"/>
    <xf numFmtId="164" fontId="0" fillId="0" borderId="12" xfId="0" applyNumberFormat="1" applyFill="1" applyBorder="1"/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0" fillId="3" borderId="10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0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3" xfId="0" applyFill="1" applyBorder="1"/>
    <xf numFmtId="164" fontId="0" fillId="3" borderId="3" xfId="0" applyNumberFormat="1" applyFill="1" applyBorder="1"/>
    <xf numFmtId="164" fontId="0" fillId="3" borderId="3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2" borderId="3" xfId="0" applyNumberFormat="1" applyFill="1" applyBorder="1"/>
    <xf numFmtId="2" fontId="0" fillId="2" borderId="4" xfId="0" applyNumberFormat="1" applyFill="1" applyBorder="1"/>
    <xf numFmtId="2" fontId="0" fillId="4" borderId="3" xfId="0" applyNumberFormat="1" applyFill="1" applyBorder="1"/>
    <xf numFmtId="2" fontId="0" fillId="4" borderId="4" xfId="0" applyNumberFormat="1" applyFill="1" applyBorder="1"/>
    <xf numFmtId="164" fontId="0" fillId="0" borderId="0" xfId="0" applyNumberFormat="1" applyBorder="1"/>
    <xf numFmtId="164" fontId="0" fillId="0" borderId="8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2" fontId="0" fillId="4" borderId="28" xfId="0" applyNumberFormat="1" applyFill="1" applyBorder="1"/>
    <xf numFmtId="2" fontId="0" fillId="4" borderId="29" xfId="0" applyNumberFormat="1" applyFill="1" applyBorder="1"/>
    <xf numFmtId="2" fontId="0" fillId="4" borderId="30" xfId="0" applyNumberFormat="1" applyFill="1" applyBorder="1"/>
    <xf numFmtId="2" fontId="0" fillId="2" borderId="26" xfId="0" applyNumberFormat="1" applyFill="1" applyBorder="1"/>
    <xf numFmtId="2" fontId="0" fillId="2" borderId="11" xfId="0" applyNumberFormat="1" applyFill="1" applyBorder="1"/>
    <xf numFmtId="2" fontId="0" fillId="2" borderId="27" xfId="0" applyNumberFormat="1" applyFill="1" applyBorder="1"/>
    <xf numFmtId="2" fontId="0" fillId="0" borderId="26" xfId="0" applyNumberFormat="1" applyBorder="1"/>
    <xf numFmtId="2" fontId="0" fillId="0" borderId="11" xfId="0" applyNumberFormat="1" applyBorder="1"/>
    <xf numFmtId="2" fontId="0" fillId="0" borderId="27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FA212-3EBB-4892-9BE2-8F242FBD67F3}">
  <sheetPr>
    <pageSetUpPr fitToPage="1"/>
  </sheetPr>
  <dimension ref="A1:R386"/>
  <sheetViews>
    <sheetView tabSelected="1" topLeftCell="A363" zoomScale="120" zoomScaleNormal="120" workbookViewId="0">
      <selection activeCell="H386" sqref="H386"/>
    </sheetView>
  </sheetViews>
  <sheetFormatPr defaultRowHeight="15" x14ac:dyDescent="0.25"/>
  <cols>
    <col min="4" max="4" width="31.42578125" customWidth="1"/>
    <col min="11" max="11" width="14.140625" customWidth="1"/>
    <col min="15" max="15" width="14.5703125" bestFit="1" customWidth="1"/>
  </cols>
  <sheetData>
    <row r="1" spans="1:16" x14ac:dyDescent="0.25">
      <c r="A1" s="1" t="s">
        <v>0</v>
      </c>
      <c r="B1" s="1"/>
      <c r="C1" s="1"/>
    </row>
    <row r="2" spans="1:16" x14ac:dyDescent="0.25">
      <c r="A2" s="1" t="s">
        <v>1</v>
      </c>
      <c r="B2" s="1"/>
      <c r="C2" s="1"/>
    </row>
    <row r="3" spans="1:16" x14ac:dyDescent="0.25">
      <c r="A3" s="1" t="s">
        <v>2</v>
      </c>
      <c r="B3" s="1"/>
      <c r="C3" s="1"/>
    </row>
    <row r="4" spans="1:16" x14ac:dyDescent="0.25">
      <c r="A4" s="1" t="s">
        <v>3</v>
      </c>
      <c r="B4" s="1"/>
      <c r="C4" s="1"/>
    </row>
    <row r="5" spans="1:16" x14ac:dyDescent="0.25">
      <c r="A5" s="1" t="s">
        <v>4</v>
      </c>
      <c r="B5" s="1"/>
      <c r="C5" s="1"/>
    </row>
    <row r="6" spans="1:16" x14ac:dyDescent="0.25">
      <c r="A6" s="1" t="s">
        <v>5</v>
      </c>
      <c r="B6" s="1"/>
      <c r="C6" s="1"/>
    </row>
    <row r="7" spans="1:16" x14ac:dyDescent="0.25">
      <c r="F7" s="1" t="s">
        <v>102</v>
      </c>
      <c r="G7" s="1"/>
      <c r="H7" s="1"/>
      <c r="I7" s="1"/>
      <c r="J7" s="1"/>
      <c r="K7" s="1"/>
      <c r="L7" s="1"/>
      <c r="M7" s="1"/>
      <c r="N7" s="1"/>
      <c r="O7" s="1"/>
      <c r="P7" s="1"/>
    </row>
    <row r="10" spans="1:16" x14ac:dyDescent="0.25">
      <c r="A10" s="1" t="s">
        <v>6</v>
      </c>
    </row>
    <row r="11" spans="1:16" ht="15.75" thickBot="1" x14ac:dyDescent="0.3"/>
    <row r="12" spans="1:16" ht="27.6" customHeight="1" x14ac:dyDescent="0.25">
      <c r="A12" s="11" t="s">
        <v>22</v>
      </c>
      <c r="B12" s="101" t="s">
        <v>7</v>
      </c>
      <c r="C12" s="101"/>
      <c r="D12" s="101"/>
      <c r="E12" s="102" t="s">
        <v>93</v>
      </c>
      <c r="F12" s="103"/>
      <c r="G12" s="104"/>
      <c r="H12" s="125" t="s">
        <v>8</v>
      </c>
      <c r="I12" s="125"/>
      <c r="J12" s="125" t="s">
        <v>9</v>
      </c>
      <c r="K12" s="125"/>
      <c r="L12" s="125" t="s">
        <v>94</v>
      </c>
      <c r="M12" s="125"/>
      <c r="N12" s="125"/>
      <c r="O12" s="12" t="s">
        <v>91</v>
      </c>
      <c r="P12" s="13" t="s">
        <v>92</v>
      </c>
    </row>
    <row r="13" spans="1:16" x14ac:dyDescent="0.25">
      <c r="A13" s="3" t="s">
        <v>15</v>
      </c>
      <c r="B13" s="88" t="s">
        <v>27</v>
      </c>
      <c r="C13" s="88"/>
      <c r="D13" s="88"/>
      <c r="E13" s="85" t="s">
        <v>28</v>
      </c>
      <c r="F13" s="86"/>
      <c r="G13" s="87"/>
      <c r="H13" s="88" t="s">
        <v>10</v>
      </c>
      <c r="I13" s="88"/>
      <c r="J13" s="88" t="s">
        <v>11</v>
      </c>
      <c r="K13" s="88"/>
      <c r="L13" s="88" t="s">
        <v>12</v>
      </c>
      <c r="M13" s="88"/>
      <c r="N13" s="88"/>
      <c r="O13" s="2" t="s">
        <v>13</v>
      </c>
      <c r="P13" s="4" t="s">
        <v>14</v>
      </c>
    </row>
    <row r="14" spans="1:16" x14ac:dyDescent="0.25">
      <c r="A14" s="3">
        <v>6</v>
      </c>
      <c r="B14" s="92" t="s">
        <v>16</v>
      </c>
      <c r="C14" s="92"/>
      <c r="D14" s="92"/>
      <c r="E14" s="93">
        <v>7463236</v>
      </c>
      <c r="F14" s="94"/>
      <c r="G14" s="95"/>
      <c r="H14" s="121">
        <v>6916224</v>
      </c>
      <c r="I14" s="121"/>
      <c r="J14" s="121">
        <v>7929128.4900000002</v>
      </c>
      <c r="K14" s="121"/>
      <c r="L14" s="121">
        <v>7866000.96</v>
      </c>
      <c r="M14" s="121"/>
      <c r="N14" s="121"/>
      <c r="O14" s="14">
        <f>L14/E14*100</f>
        <v>105.39665314080918</v>
      </c>
      <c r="P14" s="25">
        <f>L14/J14*100</f>
        <v>99.203852856217239</v>
      </c>
    </row>
    <row r="15" spans="1:16" x14ac:dyDescent="0.25">
      <c r="A15" s="3">
        <v>7</v>
      </c>
      <c r="B15" s="92" t="s">
        <v>17</v>
      </c>
      <c r="C15" s="92"/>
      <c r="D15" s="92"/>
      <c r="E15" s="122"/>
      <c r="F15" s="123"/>
      <c r="G15" s="124"/>
      <c r="H15" s="121"/>
      <c r="I15" s="121"/>
      <c r="J15" s="121"/>
      <c r="K15" s="121"/>
      <c r="L15" s="121"/>
      <c r="M15" s="121"/>
      <c r="N15" s="121"/>
      <c r="O15" s="14"/>
      <c r="P15" s="25"/>
    </row>
    <row r="16" spans="1:16" x14ac:dyDescent="0.25">
      <c r="A16" s="7"/>
      <c r="B16" s="77" t="s">
        <v>18</v>
      </c>
      <c r="C16" s="77"/>
      <c r="D16" s="77"/>
      <c r="E16" s="118">
        <f>E14+E15</f>
        <v>7463236</v>
      </c>
      <c r="F16" s="119"/>
      <c r="G16" s="120"/>
      <c r="H16" s="81">
        <v>6916224</v>
      </c>
      <c r="I16" s="81"/>
      <c r="J16" s="81">
        <f>J14</f>
        <v>7929128.4900000002</v>
      </c>
      <c r="K16" s="81"/>
      <c r="L16" s="81">
        <f>L14</f>
        <v>7866000.96</v>
      </c>
      <c r="M16" s="81"/>
      <c r="N16" s="81"/>
      <c r="O16" s="15">
        <f t="shared" ref="O16:O22" si="0">L16/E16*100</f>
        <v>105.39665314080918</v>
      </c>
      <c r="P16" s="27">
        <f t="shared" ref="P16:P19" si="1">L16/J16*100</f>
        <v>99.203852856217239</v>
      </c>
    </row>
    <row r="17" spans="1:16" x14ac:dyDescent="0.25">
      <c r="A17" s="3">
        <v>3</v>
      </c>
      <c r="B17" s="109" t="s">
        <v>19</v>
      </c>
      <c r="C17" s="109"/>
      <c r="D17" s="109"/>
      <c r="E17" s="61">
        <v>7378831</v>
      </c>
      <c r="F17" s="62"/>
      <c r="G17" s="63"/>
      <c r="H17" s="121">
        <v>6861024</v>
      </c>
      <c r="I17" s="121"/>
      <c r="J17" s="121">
        <v>7883112.2699999996</v>
      </c>
      <c r="K17" s="121"/>
      <c r="L17" s="121">
        <v>7823310.1500000004</v>
      </c>
      <c r="M17" s="121"/>
      <c r="N17" s="121"/>
      <c r="O17" s="14">
        <f t="shared" si="0"/>
        <v>106.02370687172535</v>
      </c>
      <c r="P17" s="25">
        <f t="shared" si="1"/>
        <v>99.241389467107027</v>
      </c>
    </row>
    <row r="18" spans="1:16" x14ac:dyDescent="0.25">
      <c r="A18" s="3">
        <v>4</v>
      </c>
      <c r="B18" s="109" t="s">
        <v>20</v>
      </c>
      <c r="C18" s="109"/>
      <c r="D18" s="109"/>
      <c r="E18" s="61">
        <v>54152</v>
      </c>
      <c r="F18" s="62"/>
      <c r="G18" s="63"/>
      <c r="H18" s="121">
        <v>55200</v>
      </c>
      <c r="I18" s="121"/>
      <c r="J18" s="121">
        <v>46016.22</v>
      </c>
      <c r="K18" s="121"/>
      <c r="L18" s="121">
        <v>42076.86</v>
      </c>
      <c r="M18" s="121"/>
      <c r="N18" s="121"/>
      <c r="O18" s="14">
        <f t="shared" si="0"/>
        <v>77.701396070320584</v>
      </c>
      <c r="P18" s="25">
        <f t="shared" si="1"/>
        <v>91.43919252819984</v>
      </c>
    </row>
    <row r="19" spans="1:16" x14ac:dyDescent="0.25">
      <c r="A19" s="8"/>
      <c r="B19" s="77" t="s">
        <v>21</v>
      </c>
      <c r="C19" s="77"/>
      <c r="D19" s="77"/>
      <c r="E19" s="78">
        <f>E18+E17</f>
        <v>7432983</v>
      </c>
      <c r="F19" s="79"/>
      <c r="G19" s="80"/>
      <c r="H19" s="81">
        <f>H18+H17</f>
        <v>6916224</v>
      </c>
      <c r="I19" s="81"/>
      <c r="J19" s="81">
        <f>J18+J17</f>
        <v>7929128.4899999993</v>
      </c>
      <c r="K19" s="81"/>
      <c r="L19" s="81">
        <f>L18+L17</f>
        <v>7865387.0100000007</v>
      </c>
      <c r="M19" s="81"/>
      <c r="N19" s="81"/>
      <c r="O19" s="15">
        <f t="shared" si="0"/>
        <v>105.81736847776997</v>
      </c>
      <c r="P19" s="27">
        <f t="shared" si="1"/>
        <v>99.196109886724784</v>
      </c>
    </row>
    <row r="20" spans="1:16" x14ac:dyDescent="0.25">
      <c r="A20" s="5"/>
      <c r="B20" s="105" t="s">
        <v>23</v>
      </c>
      <c r="C20" s="105"/>
      <c r="D20" s="105"/>
      <c r="E20" s="61">
        <f>E16-E19</f>
        <v>30253</v>
      </c>
      <c r="F20" s="62"/>
      <c r="G20" s="63"/>
      <c r="H20" s="121"/>
      <c r="I20" s="121"/>
      <c r="J20" s="121"/>
      <c r="K20" s="121"/>
      <c r="L20" s="145">
        <f>L16-L19</f>
        <v>613.94999999925494</v>
      </c>
      <c r="M20" s="179"/>
      <c r="N20" s="179"/>
      <c r="O20" s="14">
        <f t="shared" si="0"/>
        <v>2.0293855154836047</v>
      </c>
      <c r="P20" s="25"/>
    </row>
    <row r="21" spans="1:16" x14ac:dyDescent="0.25">
      <c r="A21" s="5"/>
      <c r="B21" s="105" t="s">
        <v>24</v>
      </c>
      <c r="C21" s="105"/>
      <c r="D21" s="105"/>
      <c r="E21" s="93">
        <v>54919</v>
      </c>
      <c r="F21" s="94"/>
      <c r="G21" s="95"/>
      <c r="H21" s="121"/>
      <c r="I21" s="121"/>
      <c r="J21" s="121"/>
      <c r="K21" s="121"/>
      <c r="L21" s="145">
        <v>32483.66</v>
      </c>
      <c r="M21" s="145"/>
      <c r="N21" s="145"/>
      <c r="O21" s="14">
        <f t="shared" si="0"/>
        <v>59.148309328283474</v>
      </c>
      <c r="P21" s="25"/>
    </row>
    <row r="22" spans="1:16" ht="15.75" thickBot="1" x14ac:dyDescent="0.3">
      <c r="A22" s="9"/>
      <c r="B22" s="68" t="s">
        <v>25</v>
      </c>
      <c r="C22" s="68"/>
      <c r="D22" s="68"/>
      <c r="E22" s="69">
        <f>E21+E20</f>
        <v>85172</v>
      </c>
      <c r="F22" s="70"/>
      <c r="G22" s="71"/>
      <c r="H22" s="181"/>
      <c r="I22" s="181"/>
      <c r="J22" s="181"/>
      <c r="K22" s="181"/>
      <c r="L22" s="180">
        <f>L21+L20</f>
        <v>33097.609999999258</v>
      </c>
      <c r="M22" s="180"/>
      <c r="N22" s="180"/>
      <c r="O22" s="21">
        <f t="shared" si="0"/>
        <v>38.859730897477171</v>
      </c>
      <c r="P22" s="32"/>
    </row>
    <row r="25" spans="1:16" x14ac:dyDescent="0.25">
      <c r="F25" s="1" t="s">
        <v>26</v>
      </c>
    </row>
    <row r="27" spans="1:16" ht="15.75" thickBot="1" x14ac:dyDescent="0.3"/>
    <row r="28" spans="1:16" ht="27.6" customHeight="1" x14ac:dyDescent="0.25">
      <c r="A28" s="6" t="s">
        <v>22</v>
      </c>
      <c r="B28" s="173" t="s">
        <v>7</v>
      </c>
      <c r="C28" s="173"/>
      <c r="D28" s="173"/>
      <c r="E28" s="174" t="s">
        <v>95</v>
      </c>
      <c r="F28" s="175"/>
      <c r="G28" s="176"/>
      <c r="H28" s="173" t="s">
        <v>8</v>
      </c>
      <c r="I28" s="173"/>
      <c r="J28" s="173" t="s">
        <v>9</v>
      </c>
      <c r="K28" s="173"/>
      <c r="L28" s="173" t="s">
        <v>94</v>
      </c>
      <c r="M28" s="173"/>
      <c r="N28" s="173"/>
      <c r="O28" s="23" t="s">
        <v>91</v>
      </c>
      <c r="P28" s="24" t="s">
        <v>92</v>
      </c>
    </row>
    <row r="29" spans="1:16" x14ac:dyDescent="0.25">
      <c r="A29" s="3" t="s">
        <v>15</v>
      </c>
      <c r="B29" s="88" t="s">
        <v>27</v>
      </c>
      <c r="C29" s="88"/>
      <c r="D29" s="88"/>
      <c r="E29" s="85" t="s">
        <v>28</v>
      </c>
      <c r="F29" s="86"/>
      <c r="G29" s="87"/>
      <c r="H29" s="88" t="s">
        <v>10</v>
      </c>
      <c r="I29" s="88"/>
      <c r="J29" s="88" t="s">
        <v>11</v>
      </c>
      <c r="K29" s="88"/>
      <c r="L29" s="88" t="s">
        <v>12</v>
      </c>
      <c r="M29" s="88"/>
      <c r="N29" s="88"/>
      <c r="O29" s="2" t="s">
        <v>13</v>
      </c>
      <c r="P29" s="4" t="s">
        <v>14</v>
      </c>
    </row>
    <row r="30" spans="1:16" x14ac:dyDescent="0.25">
      <c r="A30" s="16">
        <v>6</v>
      </c>
      <c r="B30" s="77" t="s">
        <v>29</v>
      </c>
      <c r="C30" s="77"/>
      <c r="D30" s="77"/>
      <c r="E30" s="78">
        <f>E31+E40+E42+E49+E45</f>
        <v>7463236</v>
      </c>
      <c r="F30" s="79"/>
      <c r="G30" s="80"/>
      <c r="H30" s="81">
        <f>H31+H40+H42+H45+H49</f>
        <v>12987224</v>
      </c>
      <c r="I30" s="81"/>
      <c r="J30" s="81">
        <f>J31+J40+J42+J45+J49</f>
        <v>7929128.4900000002</v>
      </c>
      <c r="K30" s="81"/>
      <c r="L30" s="81">
        <f>L31+L40+L42+L45+L49</f>
        <v>7866000.9600000009</v>
      </c>
      <c r="M30" s="81"/>
      <c r="N30" s="81"/>
      <c r="O30" s="15">
        <f>L30/E30*100</f>
        <v>105.39665314080918</v>
      </c>
      <c r="P30" s="27">
        <f>L30/J30*100</f>
        <v>99.203852856217239</v>
      </c>
    </row>
    <row r="31" spans="1:16" x14ac:dyDescent="0.25">
      <c r="A31" s="17">
        <v>63</v>
      </c>
      <c r="B31" s="50" t="s">
        <v>32</v>
      </c>
      <c r="C31" s="50"/>
      <c r="D31" s="50"/>
      <c r="E31" s="51">
        <f>E33+E32</f>
        <v>6651928</v>
      </c>
      <c r="F31" s="52"/>
      <c r="G31" s="53"/>
      <c r="H31" s="54">
        <f>H33+H34+H37</f>
        <v>12142000</v>
      </c>
      <c r="I31" s="54"/>
      <c r="J31" s="54">
        <f>J33</f>
        <v>6960580</v>
      </c>
      <c r="K31" s="54"/>
      <c r="L31" s="54">
        <f>L33</f>
        <v>6951226.0900000008</v>
      </c>
      <c r="M31" s="54"/>
      <c r="N31" s="54"/>
      <c r="O31" s="22">
        <f>L31/E31*100</f>
        <v>104.49941866478412</v>
      </c>
      <c r="P31" s="26">
        <f t="shared" ref="P31:P102" si="2">L31/J31*100</f>
        <v>99.865615940050986</v>
      </c>
    </row>
    <row r="32" spans="1:16" s="33" customFormat="1" x14ac:dyDescent="0.25">
      <c r="A32" s="16">
        <v>634</v>
      </c>
      <c r="B32" s="132" t="s">
        <v>99</v>
      </c>
      <c r="C32" s="133"/>
      <c r="D32" s="134"/>
      <c r="E32" s="118">
        <v>20</v>
      </c>
      <c r="F32" s="119"/>
      <c r="G32" s="120"/>
      <c r="H32" s="191"/>
      <c r="I32" s="192"/>
      <c r="J32" s="191"/>
      <c r="K32" s="192"/>
      <c r="L32" s="191"/>
      <c r="M32" s="193"/>
      <c r="N32" s="192"/>
      <c r="O32" s="15"/>
      <c r="P32" s="27"/>
    </row>
    <row r="33" spans="1:16" x14ac:dyDescent="0.25">
      <c r="A33" s="16">
        <v>636</v>
      </c>
      <c r="B33" s="177" t="s">
        <v>35</v>
      </c>
      <c r="C33" s="177"/>
      <c r="D33" s="177"/>
      <c r="E33" s="118">
        <f>E34+E37</f>
        <v>6651908</v>
      </c>
      <c r="F33" s="119"/>
      <c r="G33" s="120"/>
      <c r="H33" s="178">
        <f>H34+H37</f>
        <v>6071000</v>
      </c>
      <c r="I33" s="178"/>
      <c r="J33" s="144">
        <f>J34+J37</f>
        <v>6960580</v>
      </c>
      <c r="K33" s="144"/>
      <c r="L33" s="144">
        <f>L34+L37</f>
        <v>6951226.0900000008</v>
      </c>
      <c r="M33" s="144"/>
      <c r="N33" s="144"/>
      <c r="O33" s="15">
        <f t="shared" ref="O33:O38" si="3">L33/E33*100</f>
        <v>104.49973285860239</v>
      </c>
      <c r="P33" s="27">
        <f>L33/J33*100</f>
        <v>99.865615940050986</v>
      </c>
    </row>
    <row r="34" spans="1:16" ht="30.6" customHeight="1" x14ac:dyDescent="0.25">
      <c r="A34" s="18">
        <v>6361</v>
      </c>
      <c r="B34" s="169" t="s">
        <v>33</v>
      </c>
      <c r="C34" s="169"/>
      <c r="D34" s="169"/>
      <c r="E34" s="61">
        <f>E35+E36</f>
        <v>6531354</v>
      </c>
      <c r="F34" s="62"/>
      <c r="G34" s="63"/>
      <c r="H34" s="121">
        <f>H35+H36</f>
        <v>6071000</v>
      </c>
      <c r="I34" s="121"/>
      <c r="J34" s="121">
        <f>J35+J36</f>
        <v>6920280</v>
      </c>
      <c r="K34" s="121"/>
      <c r="L34" s="121">
        <f>L35+L36</f>
        <v>6914066.6000000006</v>
      </c>
      <c r="M34" s="121"/>
      <c r="N34" s="121"/>
      <c r="O34" s="28">
        <f t="shared" si="3"/>
        <v>105.85962114440591</v>
      </c>
      <c r="P34" s="29">
        <f t="shared" si="2"/>
        <v>99.910214615593588</v>
      </c>
    </row>
    <row r="35" spans="1:16" x14ac:dyDescent="0.25">
      <c r="A35" s="18"/>
      <c r="B35" s="109" t="s">
        <v>30</v>
      </c>
      <c r="C35" s="109"/>
      <c r="D35" s="109"/>
      <c r="E35" s="61">
        <v>6500554</v>
      </c>
      <c r="F35" s="62"/>
      <c r="G35" s="63"/>
      <c r="H35" s="121">
        <v>6000000</v>
      </c>
      <c r="I35" s="121"/>
      <c r="J35" s="121">
        <v>6865780</v>
      </c>
      <c r="K35" s="121"/>
      <c r="L35" s="121">
        <v>6867240.6900000004</v>
      </c>
      <c r="M35" s="121"/>
      <c r="N35" s="121"/>
      <c r="O35" s="28">
        <f t="shared" si="3"/>
        <v>105.64085291807437</v>
      </c>
      <c r="P35" s="29">
        <f t="shared" si="2"/>
        <v>100.02127493161738</v>
      </c>
    </row>
    <row r="36" spans="1:16" x14ac:dyDescent="0.25">
      <c r="A36" s="18"/>
      <c r="B36" s="109" t="s">
        <v>31</v>
      </c>
      <c r="C36" s="109"/>
      <c r="D36" s="109"/>
      <c r="E36" s="61">
        <v>30800</v>
      </c>
      <c r="F36" s="62"/>
      <c r="G36" s="63"/>
      <c r="H36" s="121">
        <v>71000</v>
      </c>
      <c r="I36" s="121"/>
      <c r="J36" s="121">
        <v>54500</v>
      </c>
      <c r="K36" s="121"/>
      <c r="L36" s="121">
        <v>46825.91</v>
      </c>
      <c r="M36" s="121"/>
      <c r="N36" s="121"/>
      <c r="O36" s="28">
        <f t="shared" si="3"/>
        <v>152.03217532467534</v>
      </c>
      <c r="P36" s="29">
        <f t="shared" si="2"/>
        <v>85.919100917431194</v>
      </c>
    </row>
    <row r="37" spans="1:16" ht="25.15" customHeight="1" x14ac:dyDescent="0.25">
      <c r="A37" s="18">
        <v>6362</v>
      </c>
      <c r="B37" s="167" t="s">
        <v>34</v>
      </c>
      <c r="C37" s="167"/>
      <c r="D37" s="167"/>
      <c r="E37" s="61">
        <f>E38+E39</f>
        <v>120554</v>
      </c>
      <c r="F37" s="62"/>
      <c r="G37" s="63"/>
      <c r="H37" s="121">
        <v>0</v>
      </c>
      <c r="I37" s="121"/>
      <c r="J37" s="121">
        <f>J38+J39</f>
        <v>40300</v>
      </c>
      <c r="K37" s="121"/>
      <c r="L37" s="151">
        <f>L38+L39</f>
        <v>37159.490000000005</v>
      </c>
      <c r="M37" s="151"/>
      <c r="N37" s="151"/>
      <c r="O37" s="28">
        <f t="shared" si="3"/>
        <v>30.823937820395841</v>
      </c>
      <c r="P37" s="29">
        <f t="shared" si="2"/>
        <v>92.207171215880905</v>
      </c>
    </row>
    <row r="38" spans="1:16" s="33" customFormat="1" ht="17.25" customHeight="1" x14ac:dyDescent="0.25">
      <c r="A38" s="18"/>
      <c r="B38" s="170" t="s">
        <v>30</v>
      </c>
      <c r="C38" s="171"/>
      <c r="D38" s="172"/>
      <c r="E38" s="61">
        <v>120554</v>
      </c>
      <c r="F38" s="62"/>
      <c r="G38" s="63"/>
      <c r="H38" s="61"/>
      <c r="I38" s="63"/>
      <c r="J38" s="61">
        <v>20300</v>
      </c>
      <c r="K38" s="63"/>
      <c r="L38" s="182">
        <v>20221.990000000002</v>
      </c>
      <c r="M38" s="183"/>
      <c r="N38" s="184"/>
      <c r="O38" s="28">
        <f t="shared" si="3"/>
        <v>16.774217363173353</v>
      </c>
      <c r="P38" s="29">
        <f t="shared" si="2"/>
        <v>99.61571428571429</v>
      </c>
    </row>
    <row r="39" spans="1:16" s="33" customFormat="1" ht="18" customHeight="1" x14ac:dyDescent="0.25">
      <c r="A39" s="18"/>
      <c r="B39" s="170" t="s">
        <v>31</v>
      </c>
      <c r="C39" s="171"/>
      <c r="D39" s="172"/>
      <c r="E39" s="61"/>
      <c r="F39" s="62"/>
      <c r="G39" s="63"/>
      <c r="H39" s="61"/>
      <c r="I39" s="63"/>
      <c r="J39" s="61">
        <v>20000</v>
      </c>
      <c r="K39" s="63"/>
      <c r="L39" s="182">
        <v>16937.5</v>
      </c>
      <c r="M39" s="183"/>
      <c r="N39" s="184"/>
      <c r="O39" s="28"/>
      <c r="P39" s="29">
        <f t="shared" si="2"/>
        <v>84.6875</v>
      </c>
    </row>
    <row r="40" spans="1:16" x14ac:dyDescent="0.25">
      <c r="A40" s="17">
        <v>64</v>
      </c>
      <c r="B40" s="168" t="s">
        <v>36</v>
      </c>
      <c r="C40" s="168"/>
      <c r="D40" s="168"/>
      <c r="E40" s="51">
        <f>E41</f>
        <v>15</v>
      </c>
      <c r="F40" s="52"/>
      <c r="G40" s="53"/>
      <c r="H40" s="54">
        <f>H41</f>
        <v>100</v>
      </c>
      <c r="I40" s="54"/>
      <c r="J40" s="54">
        <f>J41</f>
        <v>100</v>
      </c>
      <c r="K40" s="54"/>
      <c r="L40" s="54">
        <f>L41</f>
        <v>0.34</v>
      </c>
      <c r="M40" s="54"/>
      <c r="N40" s="54"/>
      <c r="O40" s="22">
        <f t="shared" ref="O40:O45" si="4">L40/E40*100</f>
        <v>2.2666666666666666</v>
      </c>
      <c r="P40" s="26">
        <f t="shared" si="2"/>
        <v>0.34</v>
      </c>
    </row>
    <row r="41" spans="1:16" x14ac:dyDescent="0.25">
      <c r="A41" s="18">
        <v>6419</v>
      </c>
      <c r="B41" s="167" t="s">
        <v>37</v>
      </c>
      <c r="C41" s="167"/>
      <c r="D41" s="167"/>
      <c r="E41" s="61">
        <v>15</v>
      </c>
      <c r="F41" s="62"/>
      <c r="G41" s="63"/>
      <c r="H41" s="121">
        <v>100</v>
      </c>
      <c r="I41" s="121"/>
      <c r="J41" s="121">
        <v>100</v>
      </c>
      <c r="K41" s="121"/>
      <c r="L41" s="121">
        <v>0.34</v>
      </c>
      <c r="M41" s="121"/>
      <c r="N41" s="121"/>
      <c r="O41" s="28">
        <f t="shared" si="4"/>
        <v>2.2666666666666666</v>
      </c>
      <c r="P41" s="29">
        <f t="shared" si="2"/>
        <v>0.34</v>
      </c>
    </row>
    <row r="42" spans="1:16" ht="25.9" customHeight="1" x14ac:dyDescent="0.25">
      <c r="A42" s="17">
        <v>65</v>
      </c>
      <c r="B42" s="168" t="s">
        <v>38</v>
      </c>
      <c r="C42" s="168"/>
      <c r="D42" s="168"/>
      <c r="E42" s="51">
        <f>E43</f>
        <v>303500</v>
      </c>
      <c r="F42" s="52"/>
      <c r="G42" s="53"/>
      <c r="H42" s="54">
        <f>H43</f>
        <v>370000</v>
      </c>
      <c r="I42" s="54"/>
      <c r="J42" s="54">
        <f>J43</f>
        <v>391750</v>
      </c>
      <c r="K42" s="54"/>
      <c r="L42" s="54">
        <f>L43</f>
        <v>349923.9</v>
      </c>
      <c r="M42" s="54"/>
      <c r="N42" s="54"/>
      <c r="O42" s="22">
        <f t="shared" si="4"/>
        <v>115.29617792421747</v>
      </c>
      <c r="P42" s="26">
        <f t="shared" si="2"/>
        <v>89.323267389917049</v>
      </c>
    </row>
    <row r="43" spans="1:16" x14ac:dyDescent="0.25">
      <c r="A43" s="16">
        <v>652</v>
      </c>
      <c r="B43" s="77" t="s">
        <v>39</v>
      </c>
      <c r="C43" s="77"/>
      <c r="D43" s="77"/>
      <c r="E43" s="78">
        <f>E44</f>
        <v>303500</v>
      </c>
      <c r="F43" s="79"/>
      <c r="G43" s="80"/>
      <c r="H43" s="81">
        <f>H44</f>
        <v>370000</v>
      </c>
      <c r="I43" s="81"/>
      <c r="J43" s="81">
        <f>J44</f>
        <v>391750</v>
      </c>
      <c r="K43" s="81"/>
      <c r="L43" s="81">
        <f>L44</f>
        <v>349923.9</v>
      </c>
      <c r="M43" s="81"/>
      <c r="N43" s="81"/>
      <c r="O43" s="15">
        <f t="shared" si="4"/>
        <v>115.29617792421747</v>
      </c>
      <c r="P43" s="27">
        <f t="shared" si="2"/>
        <v>89.323267389917049</v>
      </c>
    </row>
    <row r="44" spans="1:16" x14ac:dyDescent="0.25">
      <c r="A44" s="19">
        <v>6526</v>
      </c>
      <c r="B44" s="92" t="s">
        <v>40</v>
      </c>
      <c r="C44" s="92"/>
      <c r="D44" s="92"/>
      <c r="E44" s="61">
        <v>303500</v>
      </c>
      <c r="F44" s="62"/>
      <c r="G44" s="63"/>
      <c r="H44" s="121">
        <v>370000</v>
      </c>
      <c r="I44" s="121"/>
      <c r="J44" s="121">
        <v>391750</v>
      </c>
      <c r="K44" s="121"/>
      <c r="L44" s="121">
        <v>349923.9</v>
      </c>
      <c r="M44" s="121"/>
      <c r="N44" s="121"/>
      <c r="O44" s="28">
        <f t="shared" si="4"/>
        <v>115.29617792421747</v>
      </c>
      <c r="P44" s="29">
        <f t="shared" si="2"/>
        <v>89.323267389917049</v>
      </c>
    </row>
    <row r="45" spans="1:16" x14ac:dyDescent="0.25">
      <c r="A45" s="17">
        <v>66</v>
      </c>
      <c r="B45" s="50" t="s">
        <v>41</v>
      </c>
      <c r="C45" s="50"/>
      <c r="D45" s="50"/>
      <c r="E45" s="51">
        <f>E47+E48</f>
        <v>5740</v>
      </c>
      <c r="F45" s="52"/>
      <c r="G45" s="53"/>
      <c r="H45" s="54">
        <f>SUM(H47:I48)</f>
        <v>60000</v>
      </c>
      <c r="I45" s="54"/>
      <c r="J45" s="54">
        <f>SUM(J47:K48)</f>
        <v>67000</v>
      </c>
      <c r="K45" s="54"/>
      <c r="L45" s="54">
        <f>L47+L48+L46</f>
        <v>67766.679999999993</v>
      </c>
      <c r="M45" s="54"/>
      <c r="N45" s="54"/>
      <c r="O45" s="22">
        <f t="shared" si="4"/>
        <v>1180.6041811846687</v>
      </c>
      <c r="P45" s="26">
        <f t="shared" si="2"/>
        <v>101.14429850746266</v>
      </c>
    </row>
    <row r="46" spans="1:16" s="37" customFormat="1" x14ac:dyDescent="0.25">
      <c r="A46" s="34">
        <v>6614</v>
      </c>
      <c r="B46" s="58" t="s">
        <v>96</v>
      </c>
      <c r="C46" s="59"/>
      <c r="D46" s="60"/>
      <c r="E46" s="185"/>
      <c r="F46" s="186"/>
      <c r="G46" s="187"/>
      <c r="H46" s="185"/>
      <c r="I46" s="187"/>
      <c r="J46" s="185"/>
      <c r="K46" s="187"/>
      <c r="L46" s="188">
        <v>776</v>
      </c>
      <c r="M46" s="189"/>
      <c r="N46" s="190"/>
      <c r="O46" s="35"/>
      <c r="P46" s="36"/>
    </row>
    <row r="47" spans="1:16" x14ac:dyDescent="0.25">
      <c r="A47" s="18">
        <v>6615</v>
      </c>
      <c r="B47" s="92" t="s">
        <v>42</v>
      </c>
      <c r="C47" s="92"/>
      <c r="D47" s="92"/>
      <c r="E47" s="61">
        <v>2400</v>
      </c>
      <c r="F47" s="62"/>
      <c r="G47" s="63"/>
      <c r="H47" s="121">
        <v>60000</v>
      </c>
      <c r="I47" s="121"/>
      <c r="J47" s="121">
        <v>61000</v>
      </c>
      <c r="K47" s="121"/>
      <c r="L47" s="121">
        <v>64860</v>
      </c>
      <c r="M47" s="121"/>
      <c r="N47" s="121"/>
      <c r="O47" s="28"/>
      <c r="P47" s="29">
        <f t="shared" si="2"/>
        <v>106.32786885245902</v>
      </c>
    </row>
    <row r="48" spans="1:16" x14ac:dyDescent="0.25">
      <c r="A48" s="18">
        <v>6631</v>
      </c>
      <c r="B48" s="109" t="s">
        <v>43</v>
      </c>
      <c r="C48" s="109"/>
      <c r="D48" s="109"/>
      <c r="E48" s="61">
        <v>3340</v>
      </c>
      <c r="F48" s="62"/>
      <c r="G48" s="63"/>
      <c r="H48" s="121">
        <v>0</v>
      </c>
      <c r="I48" s="121"/>
      <c r="J48" s="121">
        <v>6000</v>
      </c>
      <c r="K48" s="121"/>
      <c r="L48" s="121">
        <v>2130.6799999999998</v>
      </c>
      <c r="M48" s="121"/>
      <c r="N48" s="121"/>
      <c r="O48" s="28">
        <f>L48/E48*100</f>
        <v>63.792814371257478</v>
      </c>
      <c r="P48" s="29">
        <f t="shared" si="2"/>
        <v>35.511333333333326</v>
      </c>
    </row>
    <row r="49" spans="1:16" x14ac:dyDescent="0.25">
      <c r="A49" s="17">
        <v>67</v>
      </c>
      <c r="B49" s="50" t="s">
        <v>44</v>
      </c>
      <c r="C49" s="50"/>
      <c r="D49" s="50"/>
      <c r="E49" s="51">
        <f>E50</f>
        <v>502053</v>
      </c>
      <c r="F49" s="52"/>
      <c r="G49" s="53"/>
      <c r="H49" s="54">
        <f>H50</f>
        <v>415124</v>
      </c>
      <c r="I49" s="54"/>
      <c r="J49" s="54">
        <f>J50</f>
        <v>509698.49</v>
      </c>
      <c r="K49" s="54"/>
      <c r="L49" s="54">
        <f>L50</f>
        <v>497083.95</v>
      </c>
      <c r="M49" s="54"/>
      <c r="N49" s="54"/>
      <c r="O49" s="22">
        <f>L49/E49*100</f>
        <v>99.010253897496881</v>
      </c>
      <c r="P49" s="26">
        <f t="shared" si="2"/>
        <v>97.525097631739115</v>
      </c>
    </row>
    <row r="50" spans="1:16" x14ac:dyDescent="0.25">
      <c r="A50" s="18">
        <v>6711</v>
      </c>
      <c r="B50" s="109" t="s">
        <v>45</v>
      </c>
      <c r="C50" s="109"/>
      <c r="D50" s="109"/>
      <c r="E50" s="61">
        <v>502053</v>
      </c>
      <c r="F50" s="62"/>
      <c r="G50" s="63"/>
      <c r="H50" s="121">
        <v>415124</v>
      </c>
      <c r="I50" s="121"/>
      <c r="J50" s="121">
        <v>509698.49</v>
      </c>
      <c r="K50" s="121"/>
      <c r="L50" s="121">
        <v>497083.95</v>
      </c>
      <c r="M50" s="121"/>
      <c r="N50" s="121"/>
      <c r="O50" s="28">
        <f>L50/E50*100</f>
        <v>99.010253897496881</v>
      </c>
      <c r="P50" s="29">
        <f t="shared" si="2"/>
        <v>97.525097631739115</v>
      </c>
    </row>
    <row r="51" spans="1:16" s="33" customFormat="1" x14ac:dyDescent="0.25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3"/>
    </row>
    <row r="52" spans="1:16" s="33" customFormat="1" x14ac:dyDescent="0.25">
      <c r="A52" s="16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6"/>
    </row>
    <row r="53" spans="1:16" x14ac:dyDescent="0.25">
      <c r="A53" s="16">
        <v>3</v>
      </c>
      <c r="B53" s="77" t="s">
        <v>46</v>
      </c>
      <c r="C53" s="77"/>
      <c r="D53" s="77"/>
      <c r="E53" s="78">
        <f>E54+E63+E88+E91</f>
        <v>7378831</v>
      </c>
      <c r="F53" s="79"/>
      <c r="G53" s="80"/>
      <c r="H53" s="81">
        <f>H54+H63+H88</f>
        <v>6861024</v>
      </c>
      <c r="I53" s="81"/>
      <c r="J53" s="81">
        <f>J54+J63+J88+J91</f>
        <v>7883112.2700000005</v>
      </c>
      <c r="K53" s="81"/>
      <c r="L53" s="81">
        <f>L54+L63+L88+L91</f>
        <v>7823310.1500000004</v>
      </c>
      <c r="M53" s="81"/>
      <c r="N53" s="81"/>
      <c r="O53" s="15">
        <f t="shared" ref="O53:O61" si="5">L53/E53*100</f>
        <v>106.02370687172535</v>
      </c>
      <c r="P53" s="27">
        <f t="shared" si="2"/>
        <v>99.241389467106998</v>
      </c>
    </row>
    <row r="54" spans="1:16" x14ac:dyDescent="0.25">
      <c r="A54" s="17">
        <v>31</v>
      </c>
      <c r="B54" s="50" t="s">
        <v>47</v>
      </c>
      <c r="C54" s="50"/>
      <c r="D54" s="50"/>
      <c r="E54" s="51">
        <f>E55+E59+E60</f>
        <v>6368269</v>
      </c>
      <c r="F54" s="52"/>
      <c r="G54" s="53"/>
      <c r="H54" s="54">
        <f>H55+H59+H60</f>
        <v>5886700</v>
      </c>
      <c r="I54" s="54"/>
      <c r="J54" s="54">
        <f>J55+J59+J60</f>
        <v>6577525</v>
      </c>
      <c r="K54" s="54"/>
      <c r="L54" s="54">
        <f>L55+L59+L60</f>
        <v>6551477.3499999996</v>
      </c>
      <c r="M54" s="54"/>
      <c r="N54" s="54"/>
      <c r="O54" s="22">
        <f t="shared" si="5"/>
        <v>102.87689401939521</v>
      </c>
      <c r="P54" s="26">
        <f t="shared" si="2"/>
        <v>99.603990102660191</v>
      </c>
    </row>
    <row r="55" spans="1:16" x14ac:dyDescent="0.25">
      <c r="A55" s="16">
        <v>311</v>
      </c>
      <c r="B55" s="77" t="s">
        <v>48</v>
      </c>
      <c r="C55" s="77"/>
      <c r="D55" s="77"/>
      <c r="E55" s="78">
        <f>SUM(E56:G58)</f>
        <v>5263805</v>
      </c>
      <c r="F55" s="79"/>
      <c r="G55" s="80"/>
      <c r="H55" s="81">
        <f>SUM(H56:I58)</f>
        <v>4790000</v>
      </c>
      <c r="I55" s="81"/>
      <c r="J55" s="81">
        <f>SUM(J56:K58)</f>
        <v>5455000</v>
      </c>
      <c r="K55" s="81"/>
      <c r="L55" s="81">
        <f>SUM(L56:N58)</f>
        <v>5425594.7699999996</v>
      </c>
      <c r="M55" s="81"/>
      <c r="N55" s="81"/>
      <c r="O55" s="15">
        <f t="shared" si="5"/>
        <v>103.07362772747091</v>
      </c>
      <c r="P55" s="27">
        <f t="shared" si="2"/>
        <v>99.460949037580193</v>
      </c>
    </row>
    <row r="56" spans="1:16" x14ac:dyDescent="0.25">
      <c r="A56" s="18">
        <v>3111</v>
      </c>
      <c r="B56" s="92" t="s">
        <v>49</v>
      </c>
      <c r="C56" s="92"/>
      <c r="D56" s="92"/>
      <c r="E56" s="61">
        <v>5054421</v>
      </c>
      <c r="F56" s="62"/>
      <c r="G56" s="63"/>
      <c r="H56" s="121">
        <v>4790000</v>
      </c>
      <c r="I56" s="121"/>
      <c r="J56" s="121">
        <v>5301500</v>
      </c>
      <c r="K56" s="121"/>
      <c r="L56" s="121">
        <v>5274081.43</v>
      </c>
      <c r="M56" s="121"/>
      <c r="N56" s="121"/>
      <c r="O56" s="28">
        <f t="shared" si="5"/>
        <v>104.34590688033308</v>
      </c>
      <c r="P56" s="29">
        <f t="shared" si="2"/>
        <v>99.482814863717806</v>
      </c>
    </row>
    <row r="57" spans="1:16" x14ac:dyDescent="0.25">
      <c r="A57" s="18">
        <v>3113</v>
      </c>
      <c r="B57" s="109" t="s">
        <v>50</v>
      </c>
      <c r="C57" s="109"/>
      <c r="D57" s="109"/>
      <c r="E57" s="61">
        <v>76448</v>
      </c>
      <c r="F57" s="62"/>
      <c r="G57" s="63"/>
      <c r="H57" s="121"/>
      <c r="I57" s="121"/>
      <c r="J57" s="121">
        <v>85000</v>
      </c>
      <c r="K57" s="121"/>
      <c r="L57" s="121">
        <v>85162.07</v>
      </c>
      <c r="M57" s="121"/>
      <c r="N57" s="121"/>
      <c r="O57" s="28">
        <f t="shared" si="5"/>
        <v>111.39868930514861</v>
      </c>
      <c r="P57" s="29">
        <f t="shared" si="2"/>
        <v>100.19067058823529</v>
      </c>
    </row>
    <row r="58" spans="1:16" x14ac:dyDescent="0.25">
      <c r="A58" s="18">
        <v>3114</v>
      </c>
      <c r="B58" s="109" t="s">
        <v>51</v>
      </c>
      <c r="C58" s="109"/>
      <c r="D58" s="109"/>
      <c r="E58" s="61">
        <v>132936</v>
      </c>
      <c r="F58" s="62"/>
      <c r="G58" s="63"/>
      <c r="H58" s="121"/>
      <c r="I58" s="121"/>
      <c r="J58" s="121">
        <v>68500</v>
      </c>
      <c r="K58" s="121"/>
      <c r="L58" s="121">
        <v>66351.27</v>
      </c>
      <c r="M58" s="121"/>
      <c r="N58" s="121"/>
      <c r="O58" s="28">
        <f t="shared" si="5"/>
        <v>49.912190828669438</v>
      </c>
      <c r="P58" s="29">
        <f t="shared" si="2"/>
        <v>96.863167883211688</v>
      </c>
    </row>
    <row r="59" spans="1:16" x14ac:dyDescent="0.25">
      <c r="A59" s="16">
        <v>312</v>
      </c>
      <c r="B59" s="77" t="s">
        <v>52</v>
      </c>
      <c r="C59" s="77"/>
      <c r="D59" s="77"/>
      <c r="E59" s="78">
        <v>249803</v>
      </c>
      <c r="F59" s="79"/>
      <c r="G59" s="80"/>
      <c r="H59" s="81">
        <v>158000</v>
      </c>
      <c r="I59" s="81"/>
      <c r="J59" s="81">
        <v>239425</v>
      </c>
      <c r="K59" s="81"/>
      <c r="L59" s="81">
        <v>247854.54</v>
      </c>
      <c r="M59" s="81"/>
      <c r="N59" s="81"/>
      <c r="O59" s="15">
        <f t="shared" si="5"/>
        <v>99.220001361072534</v>
      </c>
      <c r="P59" s="27">
        <f t="shared" si="2"/>
        <v>103.52074344784378</v>
      </c>
    </row>
    <row r="60" spans="1:16" x14ac:dyDescent="0.25">
      <c r="A60" s="16">
        <v>313</v>
      </c>
      <c r="B60" s="77" t="s">
        <v>53</v>
      </c>
      <c r="C60" s="77"/>
      <c r="D60" s="77"/>
      <c r="E60" s="78">
        <f>E61+E62</f>
        <v>854661</v>
      </c>
      <c r="F60" s="79"/>
      <c r="G60" s="80"/>
      <c r="H60" s="81">
        <f>H61+H62</f>
        <v>938700</v>
      </c>
      <c r="I60" s="81"/>
      <c r="J60" s="81">
        <v>883100</v>
      </c>
      <c r="K60" s="81"/>
      <c r="L60" s="81">
        <f>L61+L62</f>
        <v>878028.03999999992</v>
      </c>
      <c r="M60" s="81"/>
      <c r="N60" s="81"/>
      <c r="O60" s="15">
        <f t="shared" si="5"/>
        <v>102.73407116973863</v>
      </c>
      <c r="P60" s="27">
        <f t="shared" si="2"/>
        <v>99.425664137696742</v>
      </c>
    </row>
    <row r="61" spans="1:16" x14ac:dyDescent="0.25">
      <c r="A61" s="18">
        <v>3132</v>
      </c>
      <c r="B61" s="109" t="s">
        <v>54</v>
      </c>
      <c r="C61" s="109"/>
      <c r="D61" s="109"/>
      <c r="E61" s="61">
        <v>854661</v>
      </c>
      <c r="F61" s="62"/>
      <c r="G61" s="63"/>
      <c r="H61" s="121">
        <v>938700</v>
      </c>
      <c r="I61" s="121"/>
      <c r="J61" s="121">
        <v>883100</v>
      </c>
      <c r="K61" s="121"/>
      <c r="L61" s="121">
        <v>877521.84</v>
      </c>
      <c r="M61" s="121"/>
      <c r="N61" s="121"/>
      <c r="O61" s="28">
        <f t="shared" si="5"/>
        <v>102.67484300792947</v>
      </c>
      <c r="P61" s="29">
        <f t="shared" si="2"/>
        <v>99.368343335975538</v>
      </c>
    </row>
    <row r="62" spans="1:16" x14ac:dyDescent="0.25">
      <c r="A62" s="18">
        <v>3133</v>
      </c>
      <c r="B62" s="109" t="s">
        <v>55</v>
      </c>
      <c r="C62" s="109"/>
      <c r="D62" s="109"/>
      <c r="E62" s="61">
        <v>0</v>
      </c>
      <c r="F62" s="62"/>
      <c r="G62" s="63"/>
      <c r="H62" s="121"/>
      <c r="I62" s="121"/>
      <c r="J62" s="121"/>
      <c r="K62" s="121"/>
      <c r="L62" s="121">
        <v>506.2</v>
      </c>
      <c r="M62" s="121"/>
      <c r="N62" s="121"/>
      <c r="O62" s="28"/>
      <c r="P62" s="29"/>
    </row>
    <row r="63" spans="1:16" x14ac:dyDescent="0.25">
      <c r="A63" s="17">
        <v>32</v>
      </c>
      <c r="B63" s="50" t="s">
        <v>56</v>
      </c>
      <c r="C63" s="50"/>
      <c r="D63" s="50"/>
      <c r="E63" s="51">
        <f>E64+E68+E75+E83</f>
        <v>925249</v>
      </c>
      <c r="F63" s="52"/>
      <c r="G63" s="53"/>
      <c r="H63" s="54">
        <f>H64+H68+H75+H83</f>
        <v>968824</v>
      </c>
      <c r="I63" s="54"/>
      <c r="J63" s="54">
        <f>J64+J68+J75+J83</f>
        <v>1196403.8700000001</v>
      </c>
      <c r="K63" s="54"/>
      <c r="L63" s="54">
        <f>L64+L68+L75+L83</f>
        <v>1159543.1500000001</v>
      </c>
      <c r="M63" s="54"/>
      <c r="N63" s="54"/>
      <c r="O63" s="22">
        <f t="shared" ref="O63:O73" si="6">L63/E63*100</f>
        <v>125.32228081305684</v>
      </c>
      <c r="P63" s="26">
        <f t="shared" si="2"/>
        <v>96.919040390599875</v>
      </c>
    </row>
    <row r="64" spans="1:16" x14ac:dyDescent="0.25">
      <c r="A64" s="16">
        <v>321</v>
      </c>
      <c r="B64" s="77" t="s">
        <v>57</v>
      </c>
      <c r="C64" s="77"/>
      <c r="D64" s="77"/>
      <c r="E64" s="78">
        <f>SUM(E65:G67)</f>
        <v>161438</v>
      </c>
      <c r="F64" s="79"/>
      <c r="G64" s="80"/>
      <c r="H64" s="81">
        <f>SUM(H65:I67)</f>
        <v>163000</v>
      </c>
      <c r="I64" s="81"/>
      <c r="J64" s="81">
        <f>SUM(J65:K67)</f>
        <v>201519.09</v>
      </c>
      <c r="K64" s="81"/>
      <c r="L64" s="81">
        <f>SUM(L65:N67)</f>
        <v>209700.06</v>
      </c>
      <c r="M64" s="81"/>
      <c r="N64" s="81"/>
      <c r="O64" s="15">
        <f t="shared" si="6"/>
        <v>129.89510524164075</v>
      </c>
      <c r="P64" s="27">
        <f t="shared" si="2"/>
        <v>104.05965013041694</v>
      </c>
    </row>
    <row r="65" spans="1:16" x14ac:dyDescent="0.25">
      <c r="A65" s="18">
        <v>3211</v>
      </c>
      <c r="B65" s="109" t="s">
        <v>58</v>
      </c>
      <c r="C65" s="109"/>
      <c r="D65" s="109"/>
      <c r="E65" s="61">
        <v>1609</v>
      </c>
      <c r="F65" s="62"/>
      <c r="G65" s="63"/>
      <c r="H65" s="121">
        <v>1500</v>
      </c>
      <c r="I65" s="121"/>
      <c r="J65" s="121">
        <v>12389.09</v>
      </c>
      <c r="K65" s="121"/>
      <c r="L65" s="121">
        <v>17235.009999999998</v>
      </c>
      <c r="M65" s="121"/>
      <c r="N65" s="121"/>
      <c r="O65" s="28">
        <f t="shared" si="6"/>
        <v>1071.1628340584211</v>
      </c>
      <c r="P65" s="29">
        <f t="shared" si="2"/>
        <v>139.11441437587425</v>
      </c>
    </row>
    <row r="66" spans="1:16" x14ac:dyDescent="0.25">
      <c r="A66" s="18">
        <v>3212</v>
      </c>
      <c r="B66" s="109" t="s">
        <v>59</v>
      </c>
      <c r="C66" s="109"/>
      <c r="D66" s="109"/>
      <c r="E66" s="61">
        <v>158369</v>
      </c>
      <c r="F66" s="62"/>
      <c r="G66" s="63"/>
      <c r="H66" s="121">
        <v>160000</v>
      </c>
      <c r="I66" s="121"/>
      <c r="J66" s="121">
        <v>188000</v>
      </c>
      <c r="K66" s="121"/>
      <c r="L66" s="121">
        <v>189253.05</v>
      </c>
      <c r="M66" s="121"/>
      <c r="N66" s="121"/>
      <c r="O66" s="28">
        <f t="shared" si="6"/>
        <v>119.50132285990314</v>
      </c>
      <c r="P66" s="29">
        <f t="shared" si="2"/>
        <v>100.6665159574468</v>
      </c>
    </row>
    <row r="67" spans="1:16" x14ac:dyDescent="0.25">
      <c r="A67" s="18">
        <v>3213</v>
      </c>
      <c r="B67" s="109" t="s">
        <v>60</v>
      </c>
      <c r="C67" s="109"/>
      <c r="D67" s="109"/>
      <c r="E67" s="61">
        <v>1460</v>
      </c>
      <c r="F67" s="62"/>
      <c r="G67" s="63"/>
      <c r="H67" s="121">
        <v>1500</v>
      </c>
      <c r="I67" s="121"/>
      <c r="J67" s="121">
        <v>1130</v>
      </c>
      <c r="K67" s="121"/>
      <c r="L67" s="121">
        <v>3212</v>
      </c>
      <c r="M67" s="121"/>
      <c r="N67" s="121"/>
      <c r="O67" s="28">
        <f t="shared" si="6"/>
        <v>220.00000000000003</v>
      </c>
      <c r="P67" s="29">
        <f t="shared" si="2"/>
        <v>284.24778761061947</v>
      </c>
    </row>
    <row r="68" spans="1:16" x14ac:dyDescent="0.25">
      <c r="A68" s="16">
        <v>322</v>
      </c>
      <c r="B68" s="77" t="s">
        <v>61</v>
      </c>
      <c r="C68" s="77"/>
      <c r="D68" s="77"/>
      <c r="E68" s="78">
        <f>SUM(E69:G74)</f>
        <v>528981</v>
      </c>
      <c r="F68" s="79"/>
      <c r="G68" s="80"/>
      <c r="H68" s="81">
        <f>SUM(H69:I74)</f>
        <v>568400</v>
      </c>
      <c r="I68" s="81"/>
      <c r="J68" s="81">
        <f>SUM(J69:K74)</f>
        <v>592870.36</v>
      </c>
      <c r="K68" s="81"/>
      <c r="L68" s="81">
        <f>SUM(L69:N74)</f>
        <v>596414.48</v>
      </c>
      <c r="M68" s="81"/>
      <c r="N68" s="81"/>
      <c r="O68" s="15">
        <f t="shared" si="6"/>
        <v>112.74780757720977</v>
      </c>
      <c r="P68" s="27">
        <f t="shared" si="2"/>
        <v>100.59779004637707</v>
      </c>
    </row>
    <row r="69" spans="1:16" x14ac:dyDescent="0.25">
      <c r="A69" s="18">
        <v>3221</v>
      </c>
      <c r="B69" s="109" t="s">
        <v>62</v>
      </c>
      <c r="C69" s="109"/>
      <c r="D69" s="109"/>
      <c r="E69" s="61">
        <v>86961</v>
      </c>
      <c r="F69" s="62"/>
      <c r="G69" s="63"/>
      <c r="H69" s="121">
        <v>93600</v>
      </c>
      <c r="I69" s="121"/>
      <c r="J69" s="121">
        <v>77142.27</v>
      </c>
      <c r="K69" s="121"/>
      <c r="L69" s="121">
        <v>88423.8</v>
      </c>
      <c r="M69" s="121"/>
      <c r="N69" s="121"/>
      <c r="O69" s="28">
        <f t="shared" si="6"/>
        <v>101.68213337013144</v>
      </c>
      <c r="P69" s="29">
        <f t="shared" si="2"/>
        <v>114.62431686285612</v>
      </c>
    </row>
    <row r="70" spans="1:16" x14ac:dyDescent="0.25">
      <c r="A70" s="18">
        <v>3222</v>
      </c>
      <c r="B70" s="109" t="s">
        <v>63</v>
      </c>
      <c r="C70" s="109"/>
      <c r="D70" s="109"/>
      <c r="E70" s="61">
        <v>281834</v>
      </c>
      <c r="F70" s="62"/>
      <c r="G70" s="63"/>
      <c r="H70" s="121">
        <v>303000</v>
      </c>
      <c r="I70" s="121"/>
      <c r="J70" s="121">
        <v>318000</v>
      </c>
      <c r="K70" s="121"/>
      <c r="L70" s="121">
        <v>299645.24</v>
      </c>
      <c r="M70" s="121"/>
      <c r="N70" s="121"/>
      <c r="O70" s="28">
        <f t="shared" si="6"/>
        <v>106.31976269719054</v>
      </c>
      <c r="P70" s="29">
        <f t="shared" si="2"/>
        <v>94.228062893081756</v>
      </c>
    </row>
    <row r="71" spans="1:16" x14ac:dyDescent="0.25">
      <c r="A71" s="18">
        <v>3223</v>
      </c>
      <c r="B71" s="109" t="s">
        <v>64</v>
      </c>
      <c r="C71" s="109"/>
      <c r="D71" s="109"/>
      <c r="E71" s="61">
        <v>143097</v>
      </c>
      <c r="F71" s="62"/>
      <c r="G71" s="63"/>
      <c r="H71" s="121">
        <v>148000</v>
      </c>
      <c r="I71" s="121"/>
      <c r="J71" s="121">
        <v>178573.62</v>
      </c>
      <c r="K71" s="121"/>
      <c r="L71" s="121">
        <v>184880.69</v>
      </c>
      <c r="M71" s="121"/>
      <c r="N71" s="121"/>
      <c r="O71" s="28">
        <f t="shared" si="6"/>
        <v>129.1995569438912</v>
      </c>
      <c r="P71" s="29">
        <f t="shared" si="2"/>
        <v>103.53191585632861</v>
      </c>
    </row>
    <row r="72" spans="1:16" x14ac:dyDescent="0.25">
      <c r="A72" s="18">
        <v>3224</v>
      </c>
      <c r="B72" s="109" t="s">
        <v>65</v>
      </c>
      <c r="C72" s="109"/>
      <c r="D72" s="109"/>
      <c r="E72" s="61">
        <v>11528</v>
      </c>
      <c r="F72" s="62"/>
      <c r="G72" s="63"/>
      <c r="H72" s="121">
        <v>12300</v>
      </c>
      <c r="I72" s="121"/>
      <c r="J72" s="121">
        <v>13153.96</v>
      </c>
      <c r="K72" s="121"/>
      <c r="L72" s="121">
        <v>15152.34</v>
      </c>
      <c r="M72" s="121"/>
      <c r="N72" s="121"/>
      <c r="O72" s="28">
        <f t="shared" si="6"/>
        <v>131.43945176960443</v>
      </c>
      <c r="P72" s="29">
        <f t="shared" si="2"/>
        <v>115.1922310847836</v>
      </c>
    </row>
    <row r="73" spans="1:16" x14ac:dyDescent="0.25">
      <c r="A73" s="18">
        <v>3225</v>
      </c>
      <c r="B73" s="109" t="s">
        <v>66</v>
      </c>
      <c r="C73" s="109"/>
      <c r="D73" s="109"/>
      <c r="E73" s="61">
        <v>2236</v>
      </c>
      <c r="F73" s="62"/>
      <c r="G73" s="63"/>
      <c r="H73" s="121">
        <v>4000</v>
      </c>
      <c r="I73" s="121"/>
      <c r="J73" s="121">
        <v>2916.77</v>
      </c>
      <c r="K73" s="121"/>
      <c r="L73" s="121">
        <v>5228.67</v>
      </c>
      <c r="M73" s="121"/>
      <c r="N73" s="121"/>
      <c r="O73" s="28">
        <f t="shared" si="6"/>
        <v>233.8403398926655</v>
      </c>
      <c r="P73" s="29">
        <f t="shared" si="2"/>
        <v>179.26233470585612</v>
      </c>
    </row>
    <row r="74" spans="1:16" x14ac:dyDescent="0.25">
      <c r="A74" s="18">
        <v>3227</v>
      </c>
      <c r="B74" s="109" t="s">
        <v>67</v>
      </c>
      <c r="C74" s="109"/>
      <c r="D74" s="109"/>
      <c r="E74" s="61">
        <v>3325</v>
      </c>
      <c r="F74" s="62"/>
      <c r="G74" s="63"/>
      <c r="H74" s="121">
        <v>7500</v>
      </c>
      <c r="I74" s="121"/>
      <c r="J74" s="121">
        <v>3083.74</v>
      </c>
      <c r="K74" s="121"/>
      <c r="L74" s="121">
        <v>3083.74</v>
      </c>
      <c r="M74" s="121"/>
      <c r="N74" s="121"/>
      <c r="O74" s="28"/>
      <c r="P74" s="29">
        <f t="shared" si="2"/>
        <v>100</v>
      </c>
    </row>
    <row r="75" spans="1:16" x14ac:dyDescent="0.25">
      <c r="A75" s="16">
        <v>323</v>
      </c>
      <c r="B75" s="77" t="s">
        <v>68</v>
      </c>
      <c r="C75" s="77"/>
      <c r="D75" s="77"/>
      <c r="E75" s="78">
        <f>SUM(E76:G82)</f>
        <v>155297</v>
      </c>
      <c r="F75" s="79"/>
      <c r="G75" s="80"/>
      <c r="H75" s="81">
        <f>SUM(H76:I82)</f>
        <v>155900</v>
      </c>
      <c r="I75" s="81"/>
      <c r="J75" s="81">
        <f>SUM(J76:K82)</f>
        <v>243311.02999999997</v>
      </c>
      <c r="K75" s="81"/>
      <c r="L75" s="81">
        <f>SUM(L76:N82)</f>
        <v>259776.49</v>
      </c>
      <c r="M75" s="81"/>
      <c r="N75" s="81"/>
      <c r="O75" s="15">
        <f>L75/E75*100</f>
        <v>167.27721076389113</v>
      </c>
      <c r="P75" s="27">
        <f t="shared" si="2"/>
        <v>106.76724766649504</v>
      </c>
    </row>
    <row r="76" spans="1:16" x14ac:dyDescent="0.25">
      <c r="A76" s="18">
        <v>3231</v>
      </c>
      <c r="B76" s="109" t="s">
        <v>69</v>
      </c>
      <c r="C76" s="109"/>
      <c r="D76" s="109"/>
      <c r="E76" s="61">
        <v>20641</v>
      </c>
      <c r="F76" s="62"/>
      <c r="G76" s="63"/>
      <c r="H76" s="121">
        <v>49000</v>
      </c>
      <c r="I76" s="121"/>
      <c r="J76" s="121">
        <v>112366.08</v>
      </c>
      <c r="K76" s="121"/>
      <c r="L76" s="121">
        <v>118862.98</v>
      </c>
      <c r="M76" s="121"/>
      <c r="N76" s="121"/>
      <c r="O76" s="28">
        <f>L76/E76*100</f>
        <v>575.8586308802868</v>
      </c>
      <c r="P76" s="29">
        <f t="shared" si="2"/>
        <v>105.78190500193652</v>
      </c>
    </row>
    <row r="77" spans="1:16" x14ac:dyDescent="0.25">
      <c r="A77" s="18">
        <v>3232</v>
      </c>
      <c r="B77" s="109" t="s">
        <v>70</v>
      </c>
      <c r="C77" s="109"/>
      <c r="D77" s="109"/>
      <c r="E77" s="61">
        <v>66725</v>
      </c>
      <c r="F77" s="62"/>
      <c r="G77" s="63"/>
      <c r="H77" s="121">
        <v>65000</v>
      </c>
      <c r="I77" s="121"/>
      <c r="J77" s="121">
        <v>75925.2</v>
      </c>
      <c r="K77" s="121"/>
      <c r="L77" s="121">
        <v>75991.64</v>
      </c>
      <c r="M77" s="121"/>
      <c r="N77" s="121"/>
      <c r="O77" s="28">
        <f>L77/E77*100</f>
        <v>113.88780816785314</v>
      </c>
      <c r="P77" s="29">
        <f t="shared" si="2"/>
        <v>100.08750717811741</v>
      </c>
    </row>
    <row r="78" spans="1:16" x14ac:dyDescent="0.25">
      <c r="A78" s="18">
        <v>3234</v>
      </c>
      <c r="B78" s="109" t="s">
        <v>71</v>
      </c>
      <c r="C78" s="109"/>
      <c r="D78" s="109"/>
      <c r="E78" s="61">
        <v>42194</v>
      </c>
      <c r="F78" s="62"/>
      <c r="G78" s="63"/>
      <c r="H78" s="121">
        <v>23000</v>
      </c>
      <c r="I78" s="121"/>
      <c r="J78" s="121">
        <v>18927.580000000002</v>
      </c>
      <c r="K78" s="121"/>
      <c r="L78" s="121">
        <v>24058</v>
      </c>
      <c r="M78" s="121"/>
      <c r="N78" s="121"/>
      <c r="O78" s="28">
        <f>L78/E78*100</f>
        <v>57.017585438687966</v>
      </c>
      <c r="P78" s="29">
        <f t="shared" si="2"/>
        <v>127.10552537619706</v>
      </c>
    </row>
    <row r="79" spans="1:16" x14ac:dyDescent="0.25">
      <c r="A79" s="18">
        <v>3236</v>
      </c>
      <c r="B79" s="109" t="s">
        <v>72</v>
      </c>
      <c r="C79" s="109"/>
      <c r="D79" s="109"/>
      <c r="E79" s="61">
        <v>12865</v>
      </c>
      <c r="F79" s="62"/>
      <c r="G79" s="63"/>
      <c r="H79" s="121">
        <v>9000</v>
      </c>
      <c r="I79" s="121"/>
      <c r="J79" s="121">
        <v>6964.84</v>
      </c>
      <c r="K79" s="121"/>
      <c r="L79" s="121">
        <v>8164.84</v>
      </c>
      <c r="M79" s="121"/>
      <c r="N79" s="121"/>
      <c r="O79" s="28">
        <f>L79/E79*100</f>
        <v>63.465526622619514</v>
      </c>
      <c r="P79" s="29">
        <f t="shared" si="2"/>
        <v>117.22939794740439</v>
      </c>
    </row>
    <row r="80" spans="1:16" x14ac:dyDescent="0.25">
      <c r="A80" s="18">
        <v>3237</v>
      </c>
      <c r="B80" s="109" t="s">
        <v>73</v>
      </c>
      <c r="C80" s="109"/>
      <c r="D80" s="109"/>
      <c r="E80" s="61">
        <v>0</v>
      </c>
      <c r="F80" s="62"/>
      <c r="G80" s="63"/>
      <c r="H80" s="121"/>
      <c r="I80" s="121"/>
      <c r="J80" s="121">
        <v>17000</v>
      </c>
      <c r="K80" s="121"/>
      <c r="L80" s="121">
        <v>19421.419999999998</v>
      </c>
      <c r="M80" s="121"/>
      <c r="N80" s="121"/>
      <c r="O80" s="28"/>
      <c r="P80" s="29">
        <f t="shared" si="2"/>
        <v>114.24364705882353</v>
      </c>
    </row>
    <row r="81" spans="1:16" x14ac:dyDescent="0.25">
      <c r="A81" s="18">
        <v>3238</v>
      </c>
      <c r="B81" s="109" t="s">
        <v>74</v>
      </c>
      <c r="C81" s="109"/>
      <c r="D81" s="109"/>
      <c r="E81" s="61">
        <v>8641</v>
      </c>
      <c r="F81" s="62"/>
      <c r="G81" s="63"/>
      <c r="H81" s="121">
        <v>7500</v>
      </c>
      <c r="I81" s="121"/>
      <c r="J81" s="121">
        <v>7840.58</v>
      </c>
      <c r="K81" s="121"/>
      <c r="L81" s="121">
        <v>8590.86</v>
      </c>
      <c r="M81" s="121"/>
      <c r="N81" s="121"/>
      <c r="O81" s="28">
        <f>L81/E81*100</f>
        <v>99.41974308529106</v>
      </c>
      <c r="P81" s="29">
        <f t="shared" si="2"/>
        <v>109.56919003441072</v>
      </c>
    </row>
    <row r="82" spans="1:16" x14ac:dyDescent="0.25">
      <c r="A82" s="18">
        <v>3239</v>
      </c>
      <c r="B82" s="109" t="s">
        <v>75</v>
      </c>
      <c r="C82" s="109"/>
      <c r="D82" s="109"/>
      <c r="E82" s="61">
        <v>4231</v>
      </c>
      <c r="F82" s="62"/>
      <c r="G82" s="63"/>
      <c r="H82" s="121">
        <v>2400</v>
      </c>
      <c r="I82" s="121"/>
      <c r="J82" s="121">
        <v>4286.75</v>
      </c>
      <c r="K82" s="121"/>
      <c r="L82" s="121">
        <v>4686.75</v>
      </c>
      <c r="M82" s="121"/>
      <c r="N82" s="121"/>
      <c r="O82" s="28">
        <f>L82/E82*100</f>
        <v>110.7716851808083</v>
      </c>
      <c r="P82" s="29">
        <f t="shared" si="2"/>
        <v>109.33107832273868</v>
      </c>
    </row>
    <row r="83" spans="1:16" x14ac:dyDescent="0.25">
      <c r="A83" s="16">
        <v>329</v>
      </c>
      <c r="B83" s="77" t="s">
        <v>76</v>
      </c>
      <c r="C83" s="77"/>
      <c r="D83" s="77"/>
      <c r="E83" s="78">
        <f>SUM(E84:G87)</f>
        <v>79533</v>
      </c>
      <c r="F83" s="79"/>
      <c r="G83" s="80"/>
      <c r="H83" s="81">
        <f>SUM(H84:I87)</f>
        <v>81524</v>
      </c>
      <c r="I83" s="81"/>
      <c r="J83" s="81">
        <f>SUM(J84:K87)</f>
        <v>158703.39000000001</v>
      </c>
      <c r="K83" s="81"/>
      <c r="L83" s="81">
        <f>SUM(L84:N87)</f>
        <v>93652.12000000001</v>
      </c>
      <c r="M83" s="81"/>
      <c r="N83" s="81"/>
      <c r="O83" s="15">
        <f>L83/E83*100</f>
        <v>117.75253039618777</v>
      </c>
      <c r="P83" s="27">
        <f t="shared" si="2"/>
        <v>59.010787356212113</v>
      </c>
    </row>
    <row r="84" spans="1:16" x14ac:dyDescent="0.25">
      <c r="A84" s="18">
        <v>3292</v>
      </c>
      <c r="B84" s="109" t="s">
        <v>77</v>
      </c>
      <c r="C84" s="109"/>
      <c r="D84" s="109"/>
      <c r="E84" s="61">
        <v>25778</v>
      </c>
      <c r="F84" s="62"/>
      <c r="G84" s="63"/>
      <c r="H84" s="121">
        <v>15000</v>
      </c>
      <c r="I84" s="121"/>
      <c r="J84" s="121">
        <v>25949.61</v>
      </c>
      <c r="K84" s="121"/>
      <c r="L84" s="121">
        <v>26962.61</v>
      </c>
      <c r="M84" s="121"/>
      <c r="N84" s="121"/>
      <c r="O84" s="28">
        <f>L84/E84*100</f>
        <v>104.59543021180852</v>
      </c>
      <c r="P84" s="29">
        <f t="shared" si="2"/>
        <v>103.90371955493742</v>
      </c>
    </row>
    <row r="85" spans="1:16" x14ac:dyDescent="0.25">
      <c r="A85" s="18">
        <v>3294</v>
      </c>
      <c r="B85" s="109" t="s">
        <v>89</v>
      </c>
      <c r="C85" s="109"/>
      <c r="D85" s="109"/>
      <c r="E85" s="61"/>
      <c r="F85" s="62"/>
      <c r="G85" s="63"/>
      <c r="H85" s="121">
        <v>500</v>
      </c>
      <c r="I85" s="121"/>
      <c r="J85" s="121">
        <v>1200</v>
      </c>
      <c r="K85" s="121"/>
      <c r="L85" s="121">
        <v>1200</v>
      </c>
      <c r="M85" s="121"/>
      <c r="N85" s="121"/>
      <c r="O85" s="28"/>
      <c r="P85" s="29">
        <f t="shared" si="2"/>
        <v>100</v>
      </c>
    </row>
    <row r="86" spans="1:16" x14ac:dyDescent="0.25">
      <c r="A86" s="18">
        <v>3295</v>
      </c>
      <c r="B86" s="109" t="s">
        <v>78</v>
      </c>
      <c r="C86" s="109"/>
      <c r="D86" s="109"/>
      <c r="E86" s="61">
        <v>18625</v>
      </c>
      <c r="F86" s="62"/>
      <c r="G86" s="63"/>
      <c r="H86" s="121"/>
      <c r="I86" s="121"/>
      <c r="J86" s="121">
        <v>24416.25</v>
      </c>
      <c r="K86" s="121"/>
      <c r="L86" s="121">
        <v>40564.120000000003</v>
      </c>
      <c r="M86" s="121"/>
      <c r="N86" s="121"/>
      <c r="O86" s="28">
        <f>L86/E86*100</f>
        <v>217.79393288590606</v>
      </c>
      <c r="P86" s="29">
        <f t="shared" si="2"/>
        <v>166.13574975682178</v>
      </c>
    </row>
    <row r="87" spans="1:16" x14ac:dyDescent="0.25">
      <c r="A87" s="18">
        <v>3299</v>
      </c>
      <c r="B87" s="109" t="s">
        <v>79</v>
      </c>
      <c r="C87" s="109"/>
      <c r="D87" s="109"/>
      <c r="E87" s="61">
        <v>35130</v>
      </c>
      <c r="F87" s="62"/>
      <c r="G87" s="63"/>
      <c r="H87" s="121">
        <v>66024</v>
      </c>
      <c r="I87" s="121"/>
      <c r="J87" s="121">
        <v>107137.53</v>
      </c>
      <c r="K87" s="121"/>
      <c r="L87" s="121">
        <v>24925.39</v>
      </c>
      <c r="M87" s="121"/>
      <c r="N87" s="121"/>
      <c r="O87" s="28">
        <f>L87/E87*100</f>
        <v>70.951864503273555</v>
      </c>
      <c r="P87" s="29">
        <f t="shared" si="2"/>
        <v>23.264854061877291</v>
      </c>
    </row>
    <row r="88" spans="1:16" x14ac:dyDescent="0.25">
      <c r="A88" s="17">
        <v>34</v>
      </c>
      <c r="B88" s="50" t="s">
        <v>80</v>
      </c>
      <c r="C88" s="50"/>
      <c r="D88" s="50"/>
      <c r="E88" s="51">
        <f>E89+E90</f>
        <v>5527</v>
      </c>
      <c r="F88" s="52"/>
      <c r="G88" s="53"/>
      <c r="H88" s="54">
        <f>H89+H90</f>
        <v>5500</v>
      </c>
      <c r="I88" s="54"/>
      <c r="J88" s="54">
        <f>J89+J90</f>
        <v>18583.400000000001</v>
      </c>
      <c r="K88" s="54"/>
      <c r="L88" s="54">
        <f>L89+L90</f>
        <v>20019.66</v>
      </c>
      <c r="M88" s="54"/>
      <c r="N88" s="54"/>
      <c r="O88" s="22">
        <f>L88/E88*100</f>
        <v>362.2156685362765</v>
      </c>
      <c r="P88" s="26">
        <f t="shared" si="2"/>
        <v>107.72872563685868</v>
      </c>
    </row>
    <row r="89" spans="1:16" x14ac:dyDescent="0.25">
      <c r="A89" s="18">
        <v>3431</v>
      </c>
      <c r="B89" s="109" t="s">
        <v>81</v>
      </c>
      <c r="C89" s="109"/>
      <c r="D89" s="109"/>
      <c r="E89" s="61">
        <v>5527</v>
      </c>
      <c r="F89" s="62"/>
      <c r="G89" s="63"/>
      <c r="H89" s="121">
        <v>5500</v>
      </c>
      <c r="I89" s="121"/>
      <c r="J89" s="121">
        <v>6583.4</v>
      </c>
      <c r="K89" s="121"/>
      <c r="L89" s="121">
        <v>8251.18</v>
      </c>
      <c r="M89" s="121"/>
      <c r="N89" s="121"/>
      <c r="O89" s="28">
        <f>L89/E89*100</f>
        <v>149.28858331825583</v>
      </c>
      <c r="P89" s="29">
        <f t="shared" si="2"/>
        <v>125.33311055077925</v>
      </c>
    </row>
    <row r="90" spans="1:16" x14ac:dyDescent="0.25">
      <c r="A90" s="18">
        <v>3433</v>
      </c>
      <c r="B90" s="109" t="s">
        <v>82</v>
      </c>
      <c r="C90" s="109"/>
      <c r="D90" s="109"/>
      <c r="E90" s="61">
        <v>0</v>
      </c>
      <c r="F90" s="62"/>
      <c r="G90" s="63"/>
      <c r="H90" s="121"/>
      <c r="I90" s="121"/>
      <c r="J90" s="121">
        <v>12000</v>
      </c>
      <c r="K90" s="121"/>
      <c r="L90" s="121">
        <v>11768.48</v>
      </c>
      <c r="M90" s="121"/>
      <c r="N90" s="121"/>
      <c r="O90" s="28"/>
      <c r="P90" s="29">
        <f t="shared" si="2"/>
        <v>98.070666666666668</v>
      </c>
    </row>
    <row r="91" spans="1:16" s="33" customFormat="1" x14ac:dyDescent="0.25">
      <c r="A91" s="17">
        <v>37</v>
      </c>
      <c r="B91" s="138" t="s">
        <v>97</v>
      </c>
      <c r="C91" s="139"/>
      <c r="D91" s="140"/>
      <c r="E91" s="51">
        <f>E92</f>
        <v>79786</v>
      </c>
      <c r="F91" s="52"/>
      <c r="G91" s="53"/>
      <c r="H91" s="51"/>
      <c r="I91" s="53"/>
      <c r="J91" s="51">
        <f>J93</f>
        <v>90600</v>
      </c>
      <c r="K91" s="53"/>
      <c r="L91" s="51">
        <f>L92</f>
        <v>92269.99</v>
      </c>
      <c r="M91" s="52"/>
      <c r="N91" s="53"/>
      <c r="O91" s="22"/>
      <c r="P91" s="26"/>
    </row>
    <row r="92" spans="1:16" s="33" customFormat="1" x14ac:dyDescent="0.25">
      <c r="A92" s="16">
        <v>372</v>
      </c>
      <c r="B92" s="195" t="s">
        <v>98</v>
      </c>
      <c r="C92" s="196"/>
      <c r="D92" s="197"/>
      <c r="E92" s="78">
        <f>E93</f>
        <v>79786</v>
      </c>
      <c r="F92" s="79"/>
      <c r="G92" s="80"/>
      <c r="H92" s="78"/>
      <c r="I92" s="80"/>
      <c r="J92" s="78"/>
      <c r="K92" s="80"/>
      <c r="L92" s="78">
        <f>L93</f>
        <v>92269.99</v>
      </c>
      <c r="M92" s="79"/>
      <c r="N92" s="80"/>
      <c r="O92" s="15"/>
      <c r="P92" s="27"/>
    </row>
    <row r="93" spans="1:16" s="33" customFormat="1" x14ac:dyDescent="0.25">
      <c r="A93" s="18">
        <v>3722</v>
      </c>
      <c r="B93" s="129" t="s">
        <v>98</v>
      </c>
      <c r="C93" s="130"/>
      <c r="D93" s="131"/>
      <c r="E93" s="61">
        <v>79786</v>
      </c>
      <c r="F93" s="62"/>
      <c r="G93" s="63"/>
      <c r="H93" s="61"/>
      <c r="I93" s="63"/>
      <c r="J93" s="61">
        <v>90600</v>
      </c>
      <c r="K93" s="63"/>
      <c r="L93" s="61">
        <v>92269.99</v>
      </c>
      <c r="M93" s="62"/>
      <c r="N93" s="63"/>
      <c r="O93" s="28"/>
      <c r="P93" s="29"/>
    </row>
    <row r="94" spans="1:16" x14ac:dyDescent="0.25">
      <c r="A94" s="16">
        <v>4</v>
      </c>
      <c r="B94" s="77" t="s">
        <v>83</v>
      </c>
      <c r="C94" s="77"/>
      <c r="D94" s="77"/>
      <c r="E94" s="78">
        <f>E95</f>
        <v>54152</v>
      </c>
      <c r="F94" s="79"/>
      <c r="G94" s="80"/>
      <c r="H94" s="81">
        <f>H95</f>
        <v>55200</v>
      </c>
      <c r="I94" s="81"/>
      <c r="J94" s="81">
        <f>J95</f>
        <v>46016.22</v>
      </c>
      <c r="K94" s="81"/>
      <c r="L94" s="81">
        <f>L95</f>
        <v>42076.86</v>
      </c>
      <c r="M94" s="81"/>
      <c r="N94" s="81"/>
      <c r="O94" s="15">
        <f>L94/E94*100</f>
        <v>77.701396070320584</v>
      </c>
      <c r="P94" s="27">
        <f t="shared" si="2"/>
        <v>91.43919252819984</v>
      </c>
    </row>
    <row r="95" spans="1:16" x14ac:dyDescent="0.25">
      <c r="A95" s="17">
        <v>42</v>
      </c>
      <c r="B95" s="50" t="s">
        <v>84</v>
      </c>
      <c r="C95" s="50"/>
      <c r="D95" s="50"/>
      <c r="E95" s="51">
        <f>E96+E101</f>
        <v>54152</v>
      </c>
      <c r="F95" s="52"/>
      <c r="G95" s="53"/>
      <c r="H95" s="54">
        <f>H96+H101</f>
        <v>55200</v>
      </c>
      <c r="I95" s="54"/>
      <c r="J95" s="54">
        <f>J96+J101</f>
        <v>46016.22</v>
      </c>
      <c r="K95" s="54"/>
      <c r="L95" s="54">
        <f>L96+L101</f>
        <v>42076.86</v>
      </c>
      <c r="M95" s="54"/>
      <c r="N95" s="54"/>
      <c r="O95" s="22">
        <f>L95/E95*100</f>
        <v>77.701396070320584</v>
      </c>
      <c r="P95" s="26">
        <f t="shared" si="2"/>
        <v>91.43919252819984</v>
      </c>
    </row>
    <row r="96" spans="1:16" x14ac:dyDescent="0.25">
      <c r="A96" s="16">
        <v>422</v>
      </c>
      <c r="B96" s="77" t="s">
        <v>85</v>
      </c>
      <c r="C96" s="77"/>
      <c r="D96" s="77"/>
      <c r="E96" s="78">
        <f>SUM(E97:G100)</f>
        <v>12799</v>
      </c>
      <c r="F96" s="79"/>
      <c r="G96" s="80"/>
      <c r="H96" s="81">
        <f>SUM(H97:I100)</f>
        <v>52000</v>
      </c>
      <c r="I96" s="81"/>
      <c r="J96" s="81">
        <f>J97+J100+J98+J99</f>
        <v>17400</v>
      </c>
      <c r="K96" s="81"/>
      <c r="L96" s="81">
        <f>L100+L97+L98+L99</f>
        <v>13370.59</v>
      </c>
      <c r="M96" s="81"/>
      <c r="N96" s="81"/>
      <c r="O96" s="15">
        <f>L96/E96*100</f>
        <v>104.46589577310728</v>
      </c>
      <c r="P96" s="27">
        <f t="shared" si="2"/>
        <v>76.842471264367816</v>
      </c>
    </row>
    <row r="97" spans="1:17" x14ac:dyDescent="0.25">
      <c r="A97" s="18">
        <v>4221</v>
      </c>
      <c r="B97" s="105" t="s">
        <v>90</v>
      </c>
      <c r="C97" s="105"/>
      <c r="D97" s="105"/>
      <c r="E97" s="93">
        <v>2209</v>
      </c>
      <c r="F97" s="94"/>
      <c r="G97" s="95"/>
      <c r="H97" s="152"/>
      <c r="I97" s="152"/>
      <c r="J97" s="145"/>
      <c r="K97" s="145"/>
      <c r="L97" s="145">
        <v>11937.5</v>
      </c>
      <c r="M97" s="145"/>
      <c r="N97" s="145"/>
      <c r="O97" s="28">
        <f>L97/E97*100</f>
        <v>540.40289723856949</v>
      </c>
      <c r="P97" s="29"/>
    </row>
    <row r="98" spans="1:17" s="33" customFormat="1" x14ac:dyDescent="0.25">
      <c r="A98" s="18">
        <v>4222</v>
      </c>
      <c r="B98" s="154" t="s">
        <v>100</v>
      </c>
      <c r="C98" s="155"/>
      <c r="D98" s="156"/>
      <c r="E98" s="93">
        <v>2099</v>
      </c>
      <c r="F98" s="94"/>
      <c r="G98" s="95"/>
      <c r="H98" s="148"/>
      <c r="I98" s="149"/>
      <c r="J98" s="148"/>
      <c r="K98" s="149"/>
      <c r="L98" s="148"/>
      <c r="M98" s="150"/>
      <c r="N98" s="149"/>
      <c r="O98" s="28"/>
      <c r="P98" s="29"/>
    </row>
    <row r="99" spans="1:17" s="33" customFormat="1" x14ac:dyDescent="0.25">
      <c r="A99" s="18">
        <v>4226</v>
      </c>
      <c r="B99" s="154" t="s">
        <v>86</v>
      </c>
      <c r="C99" s="155"/>
      <c r="D99" s="156"/>
      <c r="E99" s="93">
        <v>596</v>
      </c>
      <c r="F99" s="94"/>
      <c r="G99" s="95"/>
      <c r="H99" s="148"/>
      <c r="I99" s="149"/>
      <c r="J99" s="148"/>
      <c r="K99" s="149"/>
      <c r="L99" s="148"/>
      <c r="M99" s="150"/>
      <c r="N99" s="149"/>
      <c r="O99" s="28"/>
      <c r="P99" s="29"/>
    </row>
    <row r="100" spans="1:17" x14ac:dyDescent="0.25">
      <c r="A100" s="18">
        <v>4227</v>
      </c>
      <c r="B100" s="109" t="s">
        <v>87</v>
      </c>
      <c r="C100" s="109"/>
      <c r="D100" s="109"/>
      <c r="E100" s="61">
        <v>7895</v>
      </c>
      <c r="F100" s="62"/>
      <c r="G100" s="63"/>
      <c r="H100" s="121">
        <v>52000</v>
      </c>
      <c r="I100" s="121"/>
      <c r="J100" s="121">
        <v>17400</v>
      </c>
      <c r="K100" s="121"/>
      <c r="L100" s="121">
        <v>1433.09</v>
      </c>
      <c r="M100" s="121"/>
      <c r="N100" s="121"/>
      <c r="O100" s="28">
        <f>L100/E100*100</f>
        <v>18.15186827105763</v>
      </c>
      <c r="P100" s="29">
        <f t="shared" si="2"/>
        <v>8.2361494252873566</v>
      </c>
    </row>
    <row r="101" spans="1:17" x14ac:dyDescent="0.25">
      <c r="A101" s="16">
        <v>424</v>
      </c>
      <c r="B101" s="77" t="s">
        <v>88</v>
      </c>
      <c r="C101" s="77"/>
      <c r="D101" s="77"/>
      <c r="E101" s="78">
        <f>E102</f>
        <v>41353</v>
      </c>
      <c r="F101" s="79"/>
      <c r="G101" s="80"/>
      <c r="H101" s="81">
        <f>H102</f>
        <v>3200</v>
      </c>
      <c r="I101" s="81"/>
      <c r="J101" s="81">
        <f>J102</f>
        <v>28616.22</v>
      </c>
      <c r="K101" s="81"/>
      <c r="L101" s="81">
        <f>L102</f>
        <v>28706.27</v>
      </c>
      <c r="M101" s="81"/>
      <c r="N101" s="81"/>
      <c r="O101" s="15"/>
      <c r="P101" s="27">
        <f t="shared" si="2"/>
        <v>100.31468167354038</v>
      </c>
    </row>
    <row r="102" spans="1:17" ht="15.75" thickBot="1" x14ac:dyDescent="0.3">
      <c r="A102" s="20">
        <v>4241</v>
      </c>
      <c r="B102" s="194" t="s">
        <v>88</v>
      </c>
      <c r="C102" s="194"/>
      <c r="D102" s="194"/>
      <c r="E102" s="157">
        <v>41353</v>
      </c>
      <c r="F102" s="158"/>
      <c r="G102" s="159"/>
      <c r="H102" s="146">
        <v>3200</v>
      </c>
      <c r="I102" s="146"/>
      <c r="J102" s="146">
        <v>28616.22</v>
      </c>
      <c r="K102" s="146"/>
      <c r="L102" s="146">
        <v>28706.27</v>
      </c>
      <c r="M102" s="146"/>
      <c r="N102" s="146"/>
      <c r="O102" s="30"/>
      <c r="P102" s="31">
        <f t="shared" si="2"/>
        <v>100.31468167354038</v>
      </c>
    </row>
    <row r="103" spans="1:17" x14ac:dyDescent="0.25">
      <c r="A103" s="10"/>
      <c r="B103" s="147"/>
      <c r="C103" s="147"/>
      <c r="D103" s="147"/>
      <c r="E103" s="160"/>
      <c r="F103" s="160"/>
      <c r="G103" s="160"/>
      <c r="H103" s="147"/>
      <c r="I103" s="147"/>
      <c r="J103" s="147"/>
      <c r="K103" s="147"/>
      <c r="L103" s="147"/>
      <c r="M103" s="147"/>
      <c r="N103" s="147"/>
    </row>
    <row r="104" spans="1:17" x14ac:dyDescent="0.25">
      <c r="A104" s="1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</row>
    <row r="105" spans="1:17" x14ac:dyDescent="0.25">
      <c r="A105" s="1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</row>
    <row r="106" spans="1:17" x14ac:dyDescent="0.25">
      <c r="A106" s="10"/>
      <c r="B106" s="147"/>
      <c r="C106" s="147"/>
      <c r="D106" s="147"/>
      <c r="E106" s="153" t="s">
        <v>101</v>
      </c>
      <c r="F106" s="153"/>
      <c r="G106" s="153"/>
      <c r="H106" s="153"/>
      <c r="I106" s="153"/>
      <c r="J106" s="153"/>
      <c r="K106" s="153"/>
      <c r="L106" s="147"/>
      <c r="M106" s="147"/>
      <c r="N106" s="147"/>
    </row>
    <row r="107" spans="1:17" x14ac:dyDescent="0.25">
      <c r="A107" s="10"/>
      <c r="B107" s="147"/>
      <c r="C107" s="147"/>
      <c r="D107" s="147"/>
      <c r="E107" s="147"/>
      <c r="F107" s="147"/>
      <c r="G107" s="147"/>
      <c r="H107" s="147"/>
      <c r="I107" s="147"/>
    </row>
    <row r="108" spans="1:17" x14ac:dyDescent="0.25">
      <c r="A108" s="1" t="s">
        <v>103</v>
      </c>
      <c r="B108" s="1"/>
      <c r="C108" s="1"/>
      <c r="O108" s="10"/>
      <c r="P108" s="10"/>
      <c r="Q108" s="10"/>
    </row>
    <row r="109" spans="1:17" ht="15.75" thickBot="1" x14ac:dyDescent="0.3">
      <c r="O109" s="10"/>
      <c r="P109" s="10"/>
      <c r="Q109" s="10"/>
    </row>
    <row r="110" spans="1:17" x14ac:dyDescent="0.25">
      <c r="A110" s="11" t="s">
        <v>22</v>
      </c>
      <c r="B110" s="101" t="s">
        <v>7</v>
      </c>
      <c r="C110" s="101"/>
      <c r="D110" s="101"/>
      <c r="E110" s="102" t="s">
        <v>8</v>
      </c>
      <c r="F110" s="103"/>
      <c r="G110" s="104"/>
      <c r="H110" s="125" t="s">
        <v>9</v>
      </c>
      <c r="I110" s="125"/>
      <c r="J110" s="125" t="s">
        <v>94</v>
      </c>
      <c r="K110" s="102"/>
      <c r="L110" s="126" t="s">
        <v>104</v>
      </c>
      <c r="M110" s="125"/>
      <c r="N110" s="127"/>
      <c r="O110" s="10"/>
      <c r="P110" s="10"/>
      <c r="Q110" s="10"/>
    </row>
    <row r="111" spans="1:17" x14ac:dyDescent="0.25">
      <c r="A111" s="3" t="s">
        <v>15</v>
      </c>
      <c r="B111" s="88" t="s">
        <v>27</v>
      </c>
      <c r="C111" s="88"/>
      <c r="D111" s="88"/>
      <c r="E111" s="85" t="s">
        <v>28</v>
      </c>
      <c r="F111" s="86"/>
      <c r="G111" s="87"/>
      <c r="H111" s="88" t="s">
        <v>10</v>
      </c>
      <c r="I111" s="88"/>
      <c r="J111" s="88" t="s">
        <v>11</v>
      </c>
      <c r="K111" s="85"/>
      <c r="L111" s="89"/>
      <c r="M111" s="90"/>
      <c r="N111" s="91"/>
      <c r="O111" s="10"/>
      <c r="P111" s="10"/>
      <c r="Q111" s="10"/>
    </row>
    <row r="112" spans="1:17" x14ac:dyDescent="0.25">
      <c r="A112" s="3">
        <v>6</v>
      </c>
      <c r="B112" s="92" t="s">
        <v>16</v>
      </c>
      <c r="C112" s="92"/>
      <c r="D112" s="92"/>
      <c r="E112" s="93">
        <v>6000000</v>
      </c>
      <c r="F112" s="94"/>
      <c r="G112" s="95"/>
      <c r="H112" s="96">
        <v>6886080</v>
      </c>
      <c r="I112" s="96"/>
      <c r="J112" s="96">
        <v>6887462.6799999997</v>
      </c>
      <c r="K112" s="97"/>
      <c r="L112" s="98">
        <f>J112/H112*100</f>
        <v>100.02007934848274</v>
      </c>
      <c r="M112" s="99"/>
      <c r="N112" s="100"/>
      <c r="O112" s="10"/>
      <c r="P112" s="10"/>
      <c r="Q112" s="10"/>
    </row>
    <row r="113" spans="1:17" x14ac:dyDescent="0.25">
      <c r="A113" s="3">
        <v>7</v>
      </c>
      <c r="B113" s="92" t="s">
        <v>17</v>
      </c>
      <c r="C113" s="92"/>
      <c r="D113" s="92"/>
      <c r="E113" s="122"/>
      <c r="F113" s="123"/>
      <c r="G113" s="124"/>
      <c r="H113" s="96"/>
      <c r="I113" s="96"/>
      <c r="J113" s="96"/>
      <c r="K113" s="97"/>
      <c r="L113" s="98"/>
      <c r="M113" s="99"/>
      <c r="N113" s="100"/>
      <c r="O113" s="10"/>
      <c r="P113" s="10"/>
      <c r="Q113" s="10"/>
    </row>
    <row r="114" spans="1:17" x14ac:dyDescent="0.25">
      <c r="A114" s="7"/>
      <c r="B114" s="77" t="s">
        <v>18</v>
      </c>
      <c r="C114" s="77"/>
      <c r="D114" s="77"/>
      <c r="E114" s="118">
        <f>E112+E113</f>
        <v>6000000</v>
      </c>
      <c r="F114" s="119"/>
      <c r="G114" s="120"/>
      <c r="H114" s="110">
        <f>H112+H113</f>
        <v>6886080</v>
      </c>
      <c r="I114" s="110"/>
      <c r="J114" s="110">
        <f>J112+J113</f>
        <v>6887462.6799999997</v>
      </c>
      <c r="K114" s="111"/>
      <c r="L114" s="112">
        <f>L112</f>
        <v>100.02007934848274</v>
      </c>
      <c r="M114" s="113"/>
      <c r="N114" s="114"/>
      <c r="O114" s="10"/>
      <c r="P114" s="10"/>
      <c r="Q114" s="10"/>
    </row>
    <row r="115" spans="1:17" x14ac:dyDescent="0.25">
      <c r="A115" s="3">
        <v>3</v>
      </c>
      <c r="B115" s="109" t="s">
        <v>19</v>
      </c>
      <c r="C115" s="109"/>
      <c r="D115" s="109"/>
      <c r="E115" s="61">
        <v>6000000</v>
      </c>
      <c r="F115" s="62"/>
      <c r="G115" s="63"/>
      <c r="H115" s="96">
        <v>6865780</v>
      </c>
      <c r="I115" s="96"/>
      <c r="J115" s="96">
        <v>6855225.6900000004</v>
      </c>
      <c r="K115" s="97"/>
      <c r="L115" s="98">
        <f>J115/H115*100</f>
        <v>99.846276606590962</v>
      </c>
      <c r="M115" s="99"/>
      <c r="N115" s="100"/>
      <c r="O115" s="10"/>
      <c r="P115" s="10"/>
      <c r="Q115" s="10"/>
    </row>
    <row r="116" spans="1:17" x14ac:dyDescent="0.25">
      <c r="A116" s="3">
        <v>4</v>
      </c>
      <c r="B116" s="109" t="s">
        <v>20</v>
      </c>
      <c r="C116" s="109"/>
      <c r="D116" s="109"/>
      <c r="E116" s="61"/>
      <c r="F116" s="62"/>
      <c r="G116" s="63"/>
      <c r="H116" s="96">
        <v>20300</v>
      </c>
      <c r="I116" s="96"/>
      <c r="J116" s="96">
        <v>20221.990000000002</v>
      </c>
      <c r="K116" s="97"/>
      <c r="L116" s="98">
        <f>J116/H116*100</f>
        <v>99.61571428571429</v>
      </c>
      <c r="M116" s="99"/>
      <c r="N116" s="100"/>
      <c r="O116" s="10"/>
      <c r="P116" s="10"/>
      <c r="Q116" s="10"/>
    </row>
    <row r="117" spans="1:17" x14ac:dyDescent="0.25">
      <c r="A117" s="8"/>
      <c r="B117" s="77" t="s">
        <v>21</v>
      </c>
      <c r="C117" s="77"/>
      <c r="D117" s="77"/>
      <c r="E117" s="78">
        <f>E115+E116</f>
        <v>6000000</v>
      </c>
      <c r="F117" s="79"/>
      <c r="G117" s="80"/>
      <c r="H117" s="110">
        <f>H115+H116</f>
        <v>6886080</v>
      </c>
      <c r="I117" s="110"/>
      <c r="J117" s="110">
        <f>J115+J116</f>
        <v>6875447.6800000006</v>
      </c>
      <c r="K117" s="111"/>
      <c r="L117" s="112">
        <f>J117/H117*100</f>
        <v>99.845596914354758</v>
      </c>
      <c r="M117" s="113"/>
      <c r="N117" s="114"/>
      <c r="O117" s="10"/>
      <c r="P117" s="10"/>
      <c r="Q117" s="10"/>
    </row>
    <row r="118" spans="1:17" x14ac:dyDescent="0.25">
      <c r="A118" s="5"/>
      <c r="B118" s="105" t="s">
        <v>23</v>
      </c>
      <c r="C118" s="105"/>
      <c r="D118" s="105"/>
      <c r="E118" s="61"/>
      <c r="F118" s="62"/>
      <c r="G118" s="63"/>
      <c r="H118" s="96"/>
      <c r="I118" s="96"/>
      <c r="J118" s="96"/>
      <c r="K118" s="97"/>
      <c r="L118" s="106"/>
      <c r="M118" s="107"/>
      <c r="N118" s="108"/>
      <c r="O118" s="10"/>
      <c r="P118" s="10"/>
      <c r="Q118" s="10"/>
    </row>
    <row r="119" spans="1:17" x14ac:dyDescent="0.25">
      <c r="A119" s="5"/>
      <c r="B119" s="105" t="s">
        <v>24</v>
      </c>
      <c r="C119" s="105"/>
      <c r="D119" s="105"/>
      <c r="E119" s="93"/>
      <c r="F119" s="94"/>
      <c r="G119" s="95"/>
      <c r="H119" s="96"/>
      <c r="I119" s="96"/>
      <c r="J119" s="96"/>
      <c r="K119" s="97"/>
      <c r="L119" s="106"/>
      <c r="M119" s="107"/>
      <c r="N119" s="108"/>
      <c r="O119" s="10"/>
      <c r="P119" s="10"/>
      <c r="Q119" s="10"/>
    </row>
    <row r="120" spans="1:17" ht="15.75" thickBot="1" x14ac:dyDescent="0.3">
      <c r="A120" s="9"/>
      <c r="B120" s="68" t="s">
        <v>25</v>
      </c>
      <c r="C120" s="68"/>
      <c r="D120" s="68"/>
      <c r="E120" s="69"/>
      <c r="F120" s="70"/>
      <c r="G120" s="71"/>
      <c r="H120" s="72"/>
      <c r="I120" s="72"/>
      <c r="J120" s="72">
        <f>J114-J117</f>
        <v>12014.999999999069</v>
      </c>
      <c r="K120" s="73"/>
      <c r="L120" s="74"/>
      <c r="M120" s="75"/>
      <c r="N120" s="76"/>
      <c r="O120" s="10"/>
      <c r="P120" s="10"/>
      <c r="Q120" s="10"/>
    </row>
    <row r="122" spans="1:17" ht="15.75" thickBot="1" x14ac:dyDescent="0.3"/>
    <row r="123" spans="1:17" ht="15.75" thickBot="1" x14ac:dyDescent="0.3">
      <c r="A123" s="44">
        <v>3</v>
      </c>
      <c r="B123" s="198" t="s">
        <v>46</v>
      </c>
      <c r="C123" s="198"/>
      <c r="D123" s="198"/>
      <c r="E123" s="199">
        <f>E124+E133+E146+E150</f>
        <v>5997000</v>
      </c>
      <c r="F123" s="199"/>
      <c r="G123" s="199"/>
      <c r="H123" s="199">
        <f>H124+H133+H146+H150</f>
        <v>6865780</v>
      </c>
      <c r="I123" s="199"/>
      <c r="J123" s="200">
        <f>J124+J133+J146+J150</f>
        <v>6855225.6899999995</v>
      </c>
      <c r="K123" s="200"/>
      <c r="L123" s="83">
        <f>J123/H123*100</f>
        <v>99.846276606590948</v>
      </c>
      <c r="M123" s="83"/>
      <c r="N123" s="84"/>
      <c r="O123" s="43"/>
      <c r="P123" s="43"/>
      <c r="Q123" s="43"/>
    </row>
    <row r="124" spans="1:17" ht="15.75" thickBot="1" x14ac:dyDescent="0.3">
      <c r="A124" s="17">
        <v>31</v>
      </c>
      <c r="B124" s="50" t="s">
        <v>47</v>
      </c>
      <c r="C124" s="50"/>
      <c r="D124" s="50"/>
      <c r="E124" s="54">
        <f>E125+E129+E130</f>
        <v>5837000</v>
      </c>
      <c r="F124" s="54"/>
      <c r="G124" s="54"/>
      <c r="H124" s="54">
        <f>H125+H129+H130</f>
        <v>6548500</v>
      </c>
      <c r="I124" s="54"/>
      <c r="J124" s="201">
        <f>J125+J129+J130</f>
        <v>6521648.9900000002</v>
      </c>
      <c r="K124" s="201"/>
      <c r="L124" s="202">
        <f t="shared" ref="L124:L156" si="7">J124/H124*100</f>
        <v>99.589967015347028</v>
      </c>
      <c r="M124" s="202"/>
      <c r="N124" s="203"/>
      <c r="O124" s="43"/>
      <c r="P124" s="43"/>
      <c r="Q124" s="43"/>
    </row>
    <row r="125" spans="1:17" ht="15.75" thickBot="1" x14ac:dyDescent="0.3">
      <c r="A125" s="16">
        <v>311</v>
      </c>
      <c r="B125" s="77" t="s">
        <v>48</v>
      </c>
      <c r="C125" s="77"/>
      <c r="D125" s="77"/>
      <c r="E125" s="81">
        <f>E126+E127+E128</f>
        <v>4750000</v>
      </c>
      <c r="F125" s="81"/>
      <c r="G125" s="81"/>
      <c r="H125" s="81">
        <f>H126+H127+H128</f>
        <v>5433500</v>
      </c>
      <c r="I125" s="81"/>
      <c r="J125" s="178">
        <f>J126+J127+J128</f>
        <v>5402168.3399999999</v>
      </c>
      <c r="K125" s="178"/>
      <c r="L125" s="83">
        <f t="shared" si="7"/>
        <v>99.423361369283143</v>
      </c>
      <c r="M125" s="83"/>
      <c r="N125" s="84"/>
      <c r="O125" s="43"/>
      <c r="P125" s="43"/>
      <c r="Q125" s="43"/>
    </row>
    <row r="126" spans="1:17" ht="15.75" thickBot="1" x14ac:dyDescent="0.3">
      <c r="A126" s="18">
        <v>3111</v>
      </c>
      <c r="B126" s="92" t="s">
        <v>49</v>
      </c>
      <c r="C126" s="92"/>
      <c r="D126" s="92"/>
      <c r="E126" s="121">
        <v>4750000</v>
      </c>
      <c r="F126" s="121"/>
      <c r="G126" s="121"/>
      <c r="H126" s="121">
        <v>5280000</v>
      </c>
      <c r="I126" s="121"/>
      <c r="J126" s="152">
        <v>5250655</v>
      </c>
      <c r="K126" s="152"/>
      <c r="L126" s="204">
        <f t="shared" si="7"/>
        <v>99.444223484848479</v>
      </c>
      <c r="M126" s="204"/>
      <c r="N126" s="205"/>
      <c r="O126" s="43"/>
      <c r="P126" s="43"/>
      <c r="Q126" s="43"/>
    </row>
    <row r="127" spans="1:17" ht="15.75" thickBot="1" x14ac:dyDescent="0.3">
      <c r="A127" s="18">
        <v>3113</v>
      </c>
      <c r="B127" s="109" t="s">
        <v>50</v>
      </c>
      <c r="C127" s="109"/>
      <c r="D127" s="109"/>
      <c r="E127" s="121"/>
      <c r="F127" s="121"/>
      <c r="G127" s="121"/>
      <c r="H127" s="121">
        <v>85000</v>
      </c>
      <c r="I127" s="121"/>
      <c r="J127" s="152">
        <v>85162.07</v>
      </c>
      <c r="K127" s="152"/>
      <c r="L127" s="204">
        <f t="shared" si="7"/>
        <v>100.19067058823529</v>
      </c>
      <c r="M127" s="204"/>
      <c r="N127" s="205"/>
      <c r="O127" s="43"/>
      <c r="P127" s="43"/>
      <c r="Q127" s="43"/>
    </row>
    <row r="128" spans="1:17" ht="15.75" thickBot="1" x14ac:dyDescent="0.3">
      <c r="A128" s="18">
        <v>3114</v>
      </c>
      <c r="B128" s="109" t="s">
        <v>51</v>
      </c>
      <c r="C128" s="109"/>
      <c r="D128" s="109"/>
      <c r="E128" s="121"/>
      <c r="F128" s="121"/>
      <c r="G128" s="121"/>
      <c r="H128" s="121">
        <v>68500</v>
      </c>
      <c r="I128" s="121"/>
      <c r="J128" s="152">
        <v>66351.27</v>
      </c>
      <c r="K128" s="152"/>
      <c r="L128" s="204">
        <f t="shared" si="7"/>
        <v>96.863167883211688</v>
      </c>
      <c r="M128" s="204"/>
      <c r="N128" s="205"/>
      <c r="O128" s="43"/>
      <c r="P128" s="43"/>
      <c r="Q128" s="43"/>
    </row>
    <row r="129" spans="1:17" ht="15.75" thickBot="1" x14ac:dyDescent="0.3">
      <c r="A129" s="16">
        <v>312</v>
      </c>
      <c r="B129" s="77" t="s">
        <v>52</v>
      </c>
      <c r="C129" s="77"/>
      <c r="D129" s="77"/>
      <c r="E129" s="81">
        <v>155000</v>
      </c>
      <c r="F129" s="81"/>
      <c r="G129" s="81"/>
      <c r="H129" s="81">
        <v>235000</v>
      </c>
      <c r="I129" s="81"/>
      <c r="J129" s="178">
        <v>245179.54</v>
      </c>
      <c r="K129" s="178"/>
      <c r="L129" s="83">
        <f t="shared" si="7"/>
        <v>104.33171914893617</v>
      </c>
      <c r="M129" s="83"/>
      <c r="N129" s="84"/>
      <c r="O129" s="43"/>
      <c r="P129" s="43"/>
      <c r="Q129" s="43"/>
    </row>
    <row r="130" spans="1:17" ht="15.75" thickBot="1" x14ac:dyDescent="0.3">
      <c r="A130" s="16">
        <v>313</v>
      </c>
      <c r="B130" s="77" t="s">
        <v>53</v>
      </c>
      <c r="C130" s="77"/>
      <c r="D130" s="77"/>
      <c r="E130" s="81">
        <f>E131</f>
        <v>932000</v>
      </c>
      <c r="F130" s="81"/>
      <c r="G130" s="81"/>
      <c r="H130" s="81">
        <f>H131</f>
        <v>880000</v>
      </c>
      <c r="I130" s="81"/>
      <c r="J130" s="178">
        <f>J131+J132</f>
        <v>874301.11</v>
      </c>
      <c r="K130" s="178"/>
      <c r="L130" s="83">
        <f t="shared" si="7"/>
        <v>99.352398863636353</v>
      </c>
      <c r="M130" s="83"/>
      <c r="N130" s="84"/>
      <c r="O130" s="43"/>
      <c r="P130" s="43"/>
      <c r="Q130" s="43"/>
    </row>
    <row r="131" spans="1:17" ht="15.75" thickBot="1" x14ac:dyDescent="0.3">
      <c r="A131" s="18">
        <v>3132</v>
      </c>
      <c r="B131" s="109" t="s">
        <v>54</v>
      </c>
      <c r="C131" s="109"/>
      <c r="D131" s="109"/>
      <c r="E131" s="121">
        <v>932000</v>
      </c>
      <c r="F131" s="121"/>
      <c r="G131" s="121"/>
      <c r="H131" s="121">
        <v>880000</v>
      </c>
      <c r="I131" s="121"/>
      <c r="J131" s="152">
        <v>873794.91</v>
      </c>
      <c r="K131" s="152"/>
      <c r="L131" s="204">
        <f t="shared" si="7"/>
        <v>99.294876136363641</v>
      </c>
      <c r="M131" s="204"/>
      <c r="N131" s="205"/>
      <c r="O131" s="43"/>
      <c r="P131" s="43"/>
      <c r="Q131" s="43"/>
    </row>
    <row r="132" spans="1:17" ht="15.75" thickBot="1" x14ac:dyDescent="0.3">
      <c r="A132" s="18">
        <v>3133</v>
      </c>
      <c r="B132" s="109" t="s">
        <v>55</v>
      </c>
      <c r="C132" s="109"/>
      <c r="D132" s="109"/>
      <c r="E132" s="121"/>
      <c r="F132" s="121"/>
      <c r="G132" s="121"/>
      <c r="H132" s="121"/>
      <c r="I132" s="121"/>
      <c r="J132" s="152">
        <v>506.2</v>
      </c>
      <c r="K132" s="152"/>
      <c r="L132" s="204"/>
      <c r="M132" s="204"/>
      <c r="N132" s="205"/>
      <c r="O132" s="43"/>
      <c r="P132" s="43"/>
      <c r="Q132" s="43"/>
    </row>
    <row r="133" spans="1:17" ht="15.75" thickBot="1" x14ac:dyDescent="0.3">
      <c r="A133" s="17">
        <v>32</v>
      </c>
      <c r="B133" s="50" t="s">
        <v>56</v>
      </c>
      <c r="C133" s="50"/>
      <c r="D133" s="50"/>
      <c r="E133" s="54">
        <f>E134+E138+E141</f>
        <v>160000</v>
      </c>
      <c r="F133" s="54"/>
      <c r="G133" s="54"/>
      <c r="H133" s="54">
        <f>H134+H138+H141</f>
        <v>214680</v>
      </c>
      <c r="I133" s="54"/>
      <c r="J133" s="201">
        <f>J134+J138+J141</f>
        <v>231766.38999999998</v>
      </c>
      <c r="K133" s="201"/>
      <c r="L133" s="202">
        <f t="shared" si="7"/>
        <v>107.95900409912427</v>
      </c>
      <c r="M133" s="202"/>
      <c r="N133" s="203"/>
      <c r="O133" s="43"/>
      <c r="P133" s="43"/>
      <c r="Q133" s="43"/>
    </row>
    <row r="134" spans="1:17" ht="15.75" thickBot="1" x14ac:dyDescent="0.3">
      <c r="A134" s="16">
        <v>321</v>
      </c>
      <c r="B134" s="77" t="s">
        <v>57</v>
      </c>
      <c r="C134" s="77"/>
      <c r="D134" s="77"/>
      <c r="E134" s="178">
        <f>E135+E136+E137</f>
        <v>160000</v>
      </c>
      <c r="F134" s="178"/>
      <c r="G134" s="178"/>
      <c r="H134" s="178">
        <f>SUM(H135:I137)</f>
        <v>188000</v>
      </c>
      <c r="I134" s="178"/>
      <c r="J134" s="178">
        <f>SUM(J135:K137)</f>
        <v>188938.52</v>
      </c>
      <c r="K134" s="178"/>
      <c r="L134" s="83">
        <f t="shared" si="7"/>
        <v>100.49921276595744</v>
      </c>
      <c r="M134" s="83"/>
      <c r="N134" s="84"/>
      <c r="O134" s="43"/>
      <c r="P134" s="43"/>
      <c r="Q134" s="43"/>
    </row>
    <row r="135" spans="1:17" ht="15.75" thickBot="1" x14ac:dyDescent="0.3">
      <c r="A135" s="18">
        <v>3211</v>
      </c>
      <c r="B135" s="109" t="s">
        <v>58</v>
      </c>
      <c r="C135" s="109"/>
      <c r="D135" s="109"/>
      <c r="E135" s="152"/>
      <c r="F135" s="152"/>
      <c r="G135" s="152"/>
      <c r="H135" s="152"/>
      <c r="I135" s="152"/>
      <c r="J135" s="152"/>
      <c r="K135" s="152"/>
      <c r="L135" s="204"/>
      <c r="M135" s="204"/>
      <c r="N135" s="205"/>
      <c r="O135" s="43"/>
      <c r="P135" s="43"/>
      <c r="Q135" s="43"/>
    </row>
    <row r="136" spans="1:17" ht="15.75" thickBot="1" x14ac:dyDescent="0.3">
      <c r="A136" s="18">
        <v>3212</v>
      </c>
      <c r="B136" s="109" t="s">
        <v>59</v>
      </c>
      <c r="C136" s="109"/>
      <c r="D136" s="109"/>
      <c r="E136" s="152">
        <v>160000</v>
      </c>
      <c r="F136" s="152"/>
      <c r="G136" s="152"/>
      <c r="H136" s="152">
        <v>188000</v>
      </c>
      <c r="I136" s="152"/>
      <c r="J136" s="152">
        <v>188938.52</v>
      </c>
      <c r="K136" s="152"/>
      <c r="L136" s="204">
        <f t="shared" si="7"/>
        <v>100.49921276595744</v>
      </c>
      <c r="M136" s="204"/>
      <c r="N136" s="205"/>
      <c r="O136" s="43"/>
      <c r="P136" s="43"/>
      <c r="Q136" s="43"/>
    </row>
    <row r="137" spans="1:17" ht="15.75" thickBot="1" x14ac:dyDescent="0.3">
      <c r="A137" s="18">
        <v>3213</v>
      </c>
      <c r="B137" s="109" t="s">
        <v>60</v>
      </c>
      <c r="C137" s="109"/>
      <c r="D137" s="109"/>
      <c r="E137" s="152"/>
      <c r="F137" s="152"/>
      <c r="G137" s="152"/>
      <c r="H137" s="152"/>
      <c r="I137" s="152"/>
      <c r="J137" s="152"/>
      <c r="K137" s="152"/>
      <c r="L137" s="204"/>
      <c r="M137" s="204"/>
      <c r="N137" s="205"/>
      <c r="O137" s="43"/>
      <c r="P137" s="43"/>
      <c r="Q137" s="43"/>
    </row>
    <row r="138" spans="1:17" ht="15.75" thickBot="1" x14ac:dyDescent="0.3">
      <c r="A138" s="16">
        <v>323</v>
      </c>
      <c r="B138" s="77" t="s">
        <v>68</v>
      </c>
      <c r="C138" s="77"/>
      <c r="D138" s="77"/>
      <c r="E138" s="178">
        <f>SUM(E139:G140)</f>
        <v>0</v>
      </c>
      <c r="F138" s="178"/>
      <c r="G138" s="178"/>
      <c r="H138" s="178">
        <f>SUM(H139:I140)</f>
        <v>2580</v>
      </c>
      <c r="I138" s="178"/>
      <c r="J138" s="178">
        <f>SUM(J139:K140)</f>
        <v>2580</v>
      </c>
      <c r="K138" s="178"/>
      <c r="L138" s="83">
        <f t="shared" si="7"/>
        <v>100</v>
      </c>
      <c r="M138" s="83"/>
      <c r="N138" s="84"/>
      <c r="O138" s="43"/>
      <c r="P138" s="43"/>
      <c r="Q138" s="43"/>
    </row>
    <row r="139" spans="1:17" ht="15.75" thickBot="1" x14ac:dyDescent="0.3">
      <c r="A139" s="18">
        <v>3236</v>
      </c>
      <c r="B139" s="109" t="s">
        <v>72</v>
      </c>
      <c r="C139" s="109"/>
      <c r="D139" s="109"/>
      <c r="E139" s="152"/>
      <c r="F139" s="152"/>
      <c r="G139" s="152"/>
      <c r="H139" s="152">
        <v>2580</v>
      </c>
      <c r="I139" s="152"/>
      <c r="J139" s="152">
        <v>2580</v>
      </c>
      <c r="K139" s="152"/>
      <c r="L139" s="204">
        <f t="shared" si="7"/>
        <v>100</v>
      </c>
      <c r="M139" s="204"/>
      <c r="N139" s="205"/>
      <c r="O139" s="43"/>
      <c r="P139" s="43"/>
      <c r="Q139" s="43"/>
    </row>
    <row r="140" spans="1:17" ht="15.75" thickBot="1" x14ac:dyDescent="0.3">
      <c r="A140" s="18">
        <v>3237</v>
      </c>
      <c r="B140" s="109" t="s">
        <v>73</v>
      </c>
      <c r="C140" s="109"/>
      <c r="D140" s="109"/>
      <c r="E140" s="152"/>
      <c r="F140" s="152"/>
      <c r="G140" s="152"/>
      <c r="H140" s="152"/>
      <c r="I140" s="152"/>
      <c r="J140" s="152"/>
      <c r="K140" s="152"/>
      <c r="L140" s="204"/>
      <c r="M140" s="204"/>
      <c r="N140" s="205"/>
      <c r="O140" s="43"/>
      <c r="P140" s="43"/>
      <c r="Q140" s="43"/>
    </row>
    <row r="141" spans="1:17" ht="15.75" thickBot="1" x14ac:dyDescent="0.3">
      <c r="A141" s="16">
        <v>329</v>
      </c>
      <c r="B141" s="77" t="s">
        <v>76</v>
      </c>
      <c r="C141" s="77"/>
      <c r="D141" s="77"/>
      <c r="E141" s="178">
        <f>SUM(E142:G145)</f>
        <v>0</v>
      </c>
      <c r="F141" s="178"/>
      <c r="G141" s="178"/>
      <c r="H141" s="178">
        <f>SUM(H142:I145)</f>
        <v>24100</v>
      </c>
      <c r="I141" s="178"/>
      <c r="J141" s="178">
        <f>SUM(J142:K145)</f>
        <v>40247.870000000003</v>
      </c>
      <c r="K141" s="178"/>
      <c r="L141" s="83">
        <f t="shared" si="7"/>
        <v>167.00360995850622</v>
      </c>
      <c r="M141" s="83"/>
      <c r="N141" s="84"/>
      <c r="O141" s="43"/>
      <c r="P141" s="43"/>
      <c r="Q141" s="43"/>
    </row>
    <row r="142" spans="1:17" ht="15.75" thickBot="1" x14ac:dyDescent="0.3">
      <c r="A142" s="18">
        <v>3292</v>
      </c>
      <c r="B142" s="109" t="s">
        <v>77</v>
      </c>
      <c r="C142" s="109"/>
      <c r="D142" s="109"/>
      <c r="E142" s="152"/>
      <c r="F142" s="152"/>
      <c r="G142" s="152"/>
      <c r="H142" s="152"/>
      <c r="I142" s="152"/>
      <c r="J142" s="152"/>
      <c r="K142" s="152"/>
      <c r="L142" s="204"/>
      <c r="M142" s="204"/>
      <c r="N142" s="205"/>
      <c r="O142" s="43"/>
      <c r="P142" s="43"/>
      <c r="Q142" s="43"/>
    </row>
    <row r="143" spans="1:17" ht="15.75" thickBot="1" x14ac:dyDescent="0.3">
      <c r="A143" s="18">
        <v>3294</v>
      </c>
      <c r="B143" s="109" t="s">
        <v>89</v>
      </c>
      <c r="C143" s="109"/>
      <c r="D143" s="109"/>
      <c r="E143" s="152"/>
      <c r="F143" s="152"/>
      <c r="G143" s="152"/>
      <c r="H143" s="152"/>
      <c r="I143" s="152"/>
      <c r="J143" s="152"/>
      <c r="K143" s="152"/>
      <c r="L143" s="204"/>
      <c r="M143" s="204"/>
      <c r="N143" s="205"/>
      <c r="O143" s="43"/>
      <c r="P143" s="43"/>
      <c r="Q143" s="43"/>
    </row>
    <row r="144" spans="1:17" ht="15.75" thickBot="1" x14ac:dyDescent="0.3">
      <c r="A144" s="18">
        <v>3295</v>
      </c>
      <c r="B144" s="109" t="s">
        <v>78</v>
      </c>
      <c r="C144" s="109"/>
      <c r="D144" s="109"/>
      <c r="E144" s="152"/>
      <c r="F144" s="152"/>
      <c r="G144" s="152"/>
      <c r="H144" s="152">
        <v>24100</v>
      </c>
      <c r="I144" s="152"/>
      <c r="J144" s="152">
        <v>24025</v>
      </c>
      <c r="K144" s="152"/>
      <c r="L144" s="204">
        <f t="shared" si="7"/>
        <v>99.68879668049793</v>
      </c>
      <c r="M144" s="204"/>
      <c r="N144" s="205"/>
      <c r="O144" s="43"/>
      <c r="P144" s="43"/>
      <c r="Q144" s="43"/>
    </row>
    <row r="145" spans="1:17" ht="15.75" thickBot="1" x14ac:dyDescent="0.3">
      <c r="A145" s="18">
        <v>3299</v>
      </c>
      <c r="B145" s="109" t="s">
        <v>79</v>
      </c>
      <c r="C145" s="109"/>
      <c r="D145" s="109"/>
      <c r="E145" s="152"/>
      <c r="F145" s="152"/>
      <c r="G145" s="152"/>
      <c r="H145" s="152"/>
      <c r="I145" s="152"/>
      <c r="J145" s="152">
        <v>16222.87</v>
      </c>
      <c r="K145" s="152"/>
      <c r="L145" s="204"/>
      <c r="M145" s="204"/>
      <c r="N145" s="205"/>
      <c r="O145" s="43"/>
      <c r="P145" s="43"/>
      <c r="Q145" s="43"/>
    </row>
    <row r="146" spans="1:17" ht="15.75" thickBot="1" x14ac:dyDescent="0.3">
      <c r="A146" s="17">
        <v>34</v>
      </c>
      <c r="B146" s="50" t="s">
        <v>80</v>
      </c>
      <c r="C146" s="50"/>
      <c r="D146" s="50"/>
      <c r="E146" s="201">
        <f>SUM(E147:G149)</f>
        <v>0</v>
      </c>
      <c r="F146" s="201"/>
      <c r="G146" s="201"/>
      <c r="H146" s="201">
        <f>SUM(H147:I149)</f>
        <v>12000</v>
      </c>
      <c r="I146" s="201"/>
      <c r="J146" s="201">
        <f>SUM(J147:K149)</f>
        <v>11363.85</v>
      </c>
      <c r="K146" s="201"/>
      <c r="L146" s="202">
        <f t="shared" si="7"/>
        <v>94.698750000000004</v>
      </c>
      <c r="M146" s="202"/>
      <c r="N146" s="203"/>
      <c r="O146" s="43"/>
      <c r="P146" s="43"/>
      <c r="Q146" s="43"/>
    </row>
    <row r="147" spans="1:17" ht="15.75" thickBot="1" x14ac:dyDescent="0.3">
      <c r="A147" s="18">
        <v>3431</v>
      </c>
      <c r="B147" s="109" t="s">
        <v>81</v>
      </c>
      <c r="C147" s="109"/>
      <c r="D147" s="109"/>
      <c r="E147" s="152"/>
      <c r="F147" s="152"/>
      <c r="G147" s="152"/>
      <c r="H147" s="152"/>
      <c r="I147" s="152"/>
      <c r="J147" s="152"/>
      <c r="K147" s="152"/>
      <c r="L147" s="204"/>
      <c r="M147" s="204"/>
      <c r="N147" s="205"/>
      <c r="O147" s="43"/>
      <c r="P147" s="43"/>
      <c r="Q147" s="43"/>
    </row>
    <row r="148" spans="1:17" ht="15.75" thickBot="1" x14ac:dyDescent="0.3">
      <c r="A148" s="18">
        <v>3433</v>
      </c>
      <c r="B148" s="109" t="s">
        <v>82</v>
      </c>
      <c r="C148" s="109"/>
      <c r="D148" s="109"/>
      <c r="E148" s="152"/>
      <c r="F148" s="152"/>
      <c r="G148" s="152"/>
      <c r="H148" s="152"/>
      <c r="I148" s="152"/>
      <c r="J148" s="152"/>
      <c r="K148" s="152"/>
      <c r="L148" s="204"/>
      <c r="M148" s="204"/>
      <c r="N148" s="205"/>
      <c r="O148" s="43"/>
      <c r="P148" s="43"/>
      <c r="Q148" s="43"/>
    </row>
    <row r="149" spans="1:17" s="38" customFormat="1" ht="15.75" thickBot="1" x14ac:dyDescent="0.3">
      <c r="A149" s="18">
        <v>3434</v>
      </c>
      <c r="B149" s="58" t="s">
        <v>105</v>
      </c>
      <c r="C149" s="59"/>
      <c r="D149" s="60"/>
      <c r="E149" s="148"/>
      <c r="F149" s="150"/>
      <c r="G149" s="149"/>
      <c r="H149" s="148">
        <v>12000</v>
      </c>
      <c r="I149" s="149"/>
      <c r="J149" s="148">
        <v>11363.85</v>
      </c>
      <c r="K149" s="149"/>
      <c r="L149" s="204">
        <f t="shared" si="7"/>
        <v>94.698750000000004</v>
      </c>
      <c r="M149" s="204"/>
      <c r="N149" s="205"/>
      <c r="O149" s="43"/>
      <c r="P149" s="43"/>
      <c r="Q149" s="43"/>
    </row>
    <row r="150" spans="1:17" ht="15.75" thickBot="1" x14ac:dyDescent="0.3">
      <c r="A150" s="17">
        <v>37</v>
      </c>
      <c r="B150" s="50" t="s">
        <v>97</v>
      </c>
      <c r="C150" s="50"/>
      <c r="D150" s="50"/>
      <c r="E150" s="201">
        <f>E151</f>
        <v>0</v>
      </c>
      <c r="F150" s="201"/>
      <c r="G150" s="201"/>
      <c r="H150" s="201">
        <f>H151</f>
        <v>90600</v>
      </c>
      <c r="I150" s="201"/>
      <c r="J150" s="201">
        <f>J151</f>
        <v>90446.46</v>
      </c>
      <c r="K150" s="201"/>
      <c r="L150" s="202">
        <f t="shared" si="7"/>
        <v>99.830529801324502</v>
      </c>
      <c r="M150" s="202"/>
      <c r="N150" s="203"/>
      <c r="O150" s="43"/>
      <c r="P150" s="43"/>
      <c r="Q150" s="43"/>
    </row>
    <row r="151" spans="1:17" ht="15.75" thickBot="1" x14ac:dyDescent="0.3">
      <c r="A151" s="16">
        <v>372</v>
      </c>
      <c r="B151" s="77" t="s">
        <v>98</v>
      </c>
      <c r="C151" s="77"/>
      <c r="D151" s="77"/>
      <c r="E151" s="178">
        <f>E152</f>
        <v>0</v>
      </c>
      <c r="F151" s="178"/>
      <c r="G151" s="178"/>
      <c r="H151" s="178">
        <f>H152</f>
        <v>90600</v>
      </c>
      <c r="I151" s="178"/>
      <c r="J151" s="178">
        <f>J152</f>
        <v>90446.46</v>
      </c>
      <c r="K151" s="178"/>
      <c r="L151" s="83">
        <f t="shared" si="7"/>
        <v>99.830529801324502</v>
      </c>
      <c r="M151" s="83"/>
      <c r="N151" s="84"/>
      <c r="O151" s="43"/>
      <c r="P151" s="43"/>
      <c r="Q151" s="43"/>
    </row>
    <row r="152" spans="1:17" ht="15.75" thickBot="1" x14ac:dyDescent="0.3">
      <c r="A152" s="18">
        <v>3722</v>
      </c>
      <c r="B152" s="109" t="s">
        <v>98</v>
      </c>
      <c r="C152" s="109"/>
      <c r="D152" s="109"/>
      <c r="E152" s="152"/>
      <c r="F152" s="152"/>
      <c r="G152" s="152"/>
      <c r="H152" s="152">
        <v>90600</v>
      </c>
      <c r="I152" s="152"/>
      <c r="J152" s="152">
        <v>90446.46</v>
      </c>
      <c r="K152" s="152"/>
      <c r="L152" s="204">
        <f t="shared" si="7"/>
        <v>99.830529801324502</v>
      </c>
      <c r="M152" s="204"/>
      <c r="N152" s="205"/>
      <c r="O152" s="43"/>
      <c r="P152" s="43"/>
      <c r="Q152" s="43"/>
    </row>
    <row r="153" spans="1:17" ht="15.75" thickBot="1" x14ac:dyDescent="0.3">
      <c r="A153" s="16">
        <v>4</v>
      </c>
      <c r="B153" s="77" t="s">
        <v>83</v>
      </c>
      <c r="C153" s="77"/>
      <c r="D153" s="77"/>
      <c r="E153" s="178">
        <f>E154</f>
        <v>3000</v>
      </c>
      <c r="F153" s="178"/>
      <c r="G153" s="178"/>
      <c r="H153" s="178">
        <f>H154</f>
        <v>20300</v>
      </c>
      <c r="I153" s="178"/>
      <c r="J153" s="178">
        <f>J154</f>
        <v>20221.990000000002</v>
      </c>
      <c r="K153" s="178"/>
      <c r="L153" s="83">
        <f t="shared" si="7"/>
        <v>99.61571428571429</v>
      </c>
      <c r="M153" s="83"/>
      <c r="N153" s="84"/>
      <c r="O153" s="43"/>
      <c r="P153" s="43"/>
      <c r="Q153" s="43"/>
    </row>
    <row r="154" spans="1:17" ht="15.75" thickBot="1" x14ac:dyDescent="0.3">
      <c r="A154" s="17">
        <v>42</v>
      </c>
      <c r="B154" s="50" t="s">
        <v>84</v>
      </c>
      <c r="C154" s="50"/>
      <c r="D154" s="50"/>
      <c r="E154" s="201">
        <f>E155</f>
        <v>3000</v>
      </c>
      <c r="F154" s="201"/>
      <c r="G154" s="201"/>
      <c r="H154" s="201">
        <f>H155</f>
        <v>20300</v>
      </c>
      <c r="I154" s="201"/>
      <c r="J154" s="201">
        <f>J155</f>
        <v>20221.990000000002</v>
      </c>
      <c r="K154" s="201"/>
      <c r="L154" s="202">
        <f t="shared" si="7"/>
        <v>99.61571428571429</v>
      </c>
      <c r="M154" s="202"/>
      <c r="N154" s="203"/>
      <c r="O154" s="43"/>
      <c r="P154" s="43"/>
      <c r="Q154" s="43"/>
    </row>
    <row r="155" spans="1:17" ht="15.75" thickBot="1" x14ac:dyDescent="0.3">
      <c r="A155" s="16">
        <v>424</v>
      </c>
      <c r="B155" s="77" t="s">
        <v>88</v>
      </c>
      <c r="C155" s="77"/>
      <c r="D155" s="77"/>
      <c r="E155" s="178">
        <f>E156</f>
        <v>3000</v>
      </c>
      <c r="F155" s="178"/>
      <c r="G155" s="178"/>
      <c r="H155" s="178">
        <f>H156</f>
        <v>20300</v>
      </c>
      <c r="I155" s="178"/>
      <c r="J155" s="178">
        <f>J156</f>
        <v>20221.990000000002</v>
      </c>
      <c r="K155" s="178"/>
      <c r="L155" s="83">
        <f t="shared" si="7"/>
        <v>99.61571428571429</v>
      </c>
      <c r="M155" s="83"/>
      <c r="N155" s="84"/>
      <c r="O155" s="43"/>
      <c r="P155" s="43"/>
      <c r="Q155" s="43"/>
    </row>
    <row r="156" spans="1:17" ht="15.75" thickBot="1" x14ac:dyDescent="0.3">
      <c r="A156" s="20">
        <v>4241</v>
      </c>
      <c r="B156" s="194" t="s">
        <v>88</v>
      </c>
      <c r="C156" s="194"/>
      <c r="D156" s="194"/>
      <c r="E156" s="207">
        <v>3000</v>
      </c>
      <c r="F156" s="207"/>
      <c r="G156" s="207"/>
      <c r="H156" s="207">
        <v>20300</v>
      </c>
      <c r="I156" s="207"/>
      <c r="J156" s="207">
        <v>20221.990000000002</v>
      </c>
      <c r="K156" s="208"/>
      <c r="L156" s="209">
        <f t="shared" si="7"/>
        <v>99.61571428571429</v>
      </c>
      <c r="M156" s="210"/>
      <c r="N156" s="211"/>
      <c r="O156" s="43"/>
      <c r="P156" s="43"/>
      <c r="Q156" s="43"/>
    </row>
    <row r="157" spans="1:17" x14ac:dyDescent="0.25">
      <c r="A157" s="10"/>
      <c r="B157" s="147"/>
      <c r="C157" s="147"/>
      <c r="D157" s="147"/>
      <c r="E157" s="206"/>
      <c r="F157" s="206"/>
      <c r="G157" s="206"/>
      <c r="H157" s="147"/>
      <c r="I157" s="147"/>
      <c r="J157" s="147"/>
      <c r="K157" s="147"/>
      <c r="L157" s="147"/>
      <c r="M157" s="147"/>
      <c r="N157" s="147"/>
      <c r="O157" s="43"/>
      <c r="P157" s="43"/>
      <c r="Q157" s="43"/>
    </row>
    <row r="158" spans="1:17" x14ac:dyDescent="0.25">
      <c r="A158" s="1" t="s">
        <v>106</v>
      </c>
    </row>
    <row r="159" spans="1:17" ht="15.75" thickBot="1" x14ac:dyDescent="0.3"/>
    <row r="160" spans="1:17" x14ac:dyDescent="0.25">
      <c r="A160" s="11" t="s">
        <v>22</v>
      </c>
      <c r="B160" s="101" t="s">
        <v>7</v>
      </c>
      <c r="C160" s="101"/>
      <c r="D160" s="101"/>
      <c r="E160" s="102" t="s">
        <v>8</v>
      </c>
      <c r="F160" s="103"/>
      <c r="G160" s="104"/>
      <c r="H160" s="125" t="s">
        <v>9</v>
      </c>
      <c r="I160" s="125"/>
      <c r="J160" s="125" t="s">
        <v>94</v>
      </c>
      <c r="K160" s="102"/>
      <c r="L160" s="126" t="s">
        <v>104</v>
      </c>
      <c r="M160" s="125"/>
      <c r="N160" s="127"/>
    </row>
    <row r="161" spans="1:18" x14ac:dyDescent="0.25">
      <c r="A161" s="3" t="s">
        <v>15</v>
      </c>
      <c r="B161" s="88" t="s">
        <v>27</v>
      </c>
      <c r="C161" s="88"/>
      <c r="D161" s="88"/>
      <c r="E161" s="85" t="s">
        <v>28</v>
      </c>
      <c r="F161" s="86"/>
      <c r="G161" s="87"/>
      <c r="H161" s="88" t="s">
        <v>10</v>
      </c>
      <c r="I161" s="88"/>
      <c r="J161" s="88" t="s">
        <v>11</v>
      </c>
      <c r="K161" s="85"/>
      <c r="L161" s="89"/>
      <c r="M161" s="90"/>
      <c r="N161" s="91"/>
    </row>
    <row r="162" spans="1:18" x14ac:dyDescent="0.25">
      <c r="A162" s="3">
        <v>6</v>
      </c>
      <c r="B162" s="92" t="s">
        <v>16</v>
      </c>
      <c r="C162" s="92"/>
      <c r="D162" s="92"/>
      <c r="E162" s="93">
        <v>330124</v>
      </c>
      <c r="F162" s="94"/>
      <c r="G162" s="95"/>
      <c r="H162" s="96">
        <v>405773.49</v>
      </c>
      <c r="I162" s="96"/>
      <c r="J162" s="96">
        <v>405773.49</v>
      </c>
      <c r="K162" s="97"/>
      <c r="L162" s="98">
        <f>J162/H162*100</f>
        <v>100</v>
      </c>
      <c r="M162" s="99"/>
      <c r="N162" s="100"/>
    </row>
    <row r="163" spans="1:18" x14ac:dyDescent="0.25">
      <c r="A163" s="3">
        <v>7</v>
      </c>
      <c r="B163" s="92" t="s">
        <v>17</v>
      </c>
      <c r="C163" s="92"/>
      <c r="D163" s="92"/>
      <c r="E163" s="122"/>
      <c r="F163" s="123"/>
      <c r="G163" s="124"/>
      <c r="H163" s="96"/>
      <c r="I163" s="96"/>
      <c r="J163" s="96"/>
      <c r="K163" s="97"/>
      <c r="L163" s="98"/>
      <c r="M163" s="99"/>
      <c r="N163" s="100"/>
    </row>
    <row r="164" spans="1:18" x14ac:dyDescent="0.25">
      <c r="A164" s="7"/>
      <c r="B164" s="77" t="s">
        <v>18</v>
      </c>
      <c r="C164" s="77"/>
      <c r="D164" s="77"/>
      <c r="E164" s="118">
        <f>E162+E163</f>
        <v>330124</v>
      </c>
      <c r="F164" s="119"/>
      <c r="G164" s="120"/>
      <c r="H164" s="110">
        <f>H162+H163</f>
        <v>405773.49</v>
      </c>
      <c r="I164" s="110"/>
      <c r="J164" s="110">
        <f>J162+J163</f>
        <v>405773.49</v>
      </c>
      <c r="K164" s="111"/>
      <c r="L164" s="112">
        <f>L162</f>
        <v>100</v>
      </c>
      <c r="M164" s="113"/>
      <c r="N164" s="114"/>
    </row>
    <row r="165" spans="1:18" x14ac:dyDescent="0.25">
      <c r="A165" s="3">
        <v>3</v>
      </c>
      <c r="B165" s="109" t="s">
        <v>19</v>
      </c>
      <c r="C165" s="109"/>
      <c r="D165" s="109"/>
      <c r="E165" s="61">
        <v>322924</v>
      </c>
      <c r="F165" s="62"/>
      <c r="G165" s="63"/>
      <c r="H165" s="96">
        <v>402457.27</v>
      </c>
      <c r="I165" s="96"/>
      <c r="J165" s="96">
        <v>402457.27</v>
      </c>
      <c r="K165" s="97"/>
      <c r="L165" s="98">
        <f>J165/H165*100</f>
        <v>100</v>
      </c>
      <c r="M165" s="99"/>
      <c r="N165" s="100"/>
    </row>
    <row r="166" spans="1:18" x14ac:dyDescent="0.25">
      <c r="A166" s="3">
        <v>4</v>
      </c>
      <c r="B166" s="109" t="s">
        <v>20</v>
      </c>
      <c r="C166" s="109"/>
      <c r="D166" s="109"/>
      <c r="E166" s="61">
        <v>7200</v>
      </c>
      <c r="F166" s="62"/>
      <c r="G166" s="63"/>
      <c r="H166" s="96">
        <v>3316.22</v>
      </c>
      <c r="I166" s="96"/>
      <c r="J166" s="96">
        <v>3316.22</v>
      </c>
      <c r="K166" s="97"/>
      <c r="L166" s="98">
        <f>J166/H166*100</f>
        <v>100</v>
      </c>
      <c r="M166" s="99"/>
      <c r="N166" s="100"/>
    </row>
    <row r="167" spans="1:18" x14ac:dyDescent="0.25">
      <c r="A167" s="8"/>
      <c r="B167" s="77" t="s">
        <v>21</v>
      </c>
      <c r="C167" s="77"/>
      <c r="D167" s="77"/>
      <c r="E167" s="78">
        <f>E165+E166</f>
        <v>330124</v>
      </c>
      <c r="F167" s="79"/>
      <c r="G167" s="80"/>
      <c r="H167" s="110">
        <f>H165+H166</f>
        <v>405773.49</v>
      </c>
      <c r="I167" s="110"/>
      <c r="J167" s="110">
        <f>J165+J166</f>
        <v>405773.49</v>
      </c>
      <c r="K167" s="111"/>
      <c r="L167" s="112">
        <f>J167/H167*100</f>
        <v>100</v>
      </c>
      <c r="M167" s="113"/>
      <c r="N167" s="114"/>
    </row>
    <row r="168" spans="1:18" x14ac:dyDescent="0.25">
      <c r="A168" s="5"/>
      <c r="B168" s="105" t="s">
        <v>23</v>
      </c>
      <c r="C168" s="105"/>
      <c r="D168" s="105"/>
      <c r="E168" s="61"/>
      <c r="F168" s="62"/>
      <c r="G168" s="63"/>
      <c r="H168" s="96"/>
      <c r="I168" s="96"/>
      <c r="J168" s="96"/>
      <c r="K168" s="97"/>
      <c r="L168" s="106"/>
      <c r="M168" s="107"/>
      <c r="N168" s="108"/>
    </row>
    <row r="169" spans="1:18" x14ac:dyDescent="0.25">
      <c r="A169" s="5"/>
      <c r="B169" s="105" t="s">
        <v>24</v>
      </c>
      <c r="C169" s="105"/>
      <c r="D169" s="105"/>
      <c r="E169" s="93"/>
      <c r="F169" s="94"/>
      <c r="G169" s="95"/>
      <c r="H169" s="96"/>
      <c r="I169" s="96"/>
      <c r="J169" s="96"/>
      <c r="K169" s="97"/>
      <c r="L169" s="106"/>
      <c r="M169" s="107"/>
      <c r="N169" s="108"/>
    </row>
    <row r="170" spans="1:18" ht="15.75" thickBot="1" x14ac:dyDescent="0.3">
      <c r="A170" s="9"/>
      <c r="B170" s="68" t="s">
        <v>25</v>
      </c>
      <c r="C170" s="68"/>
      <c r="D170" s="68"/>
      <c r="E170" s="69"/>
      <c r="F170" s="70"/>
      <c r="G170" s="71"/>
      <c r="H170" s="72"/>
      <c r="I170" s="72"/>
      <c r="J170" s="72">
        <f>J164-J167</f>
        <v>0</v>
      </c>
      <c r="K170" s="73"/>
      <c r="L170" s="74"/>
      <c r="M170" s="75"/>
      <c r="N170" s="76"/>
      <c r="O170" s="10"/>
      <c r="P170" s="10"/>
      <c r="Q170" s="10"/>
      <c r="R170" s="10"/>
    </row>
    <row r="171" spans="1:18" ht="15.75" thickBot="1" x14ac:dyDescent="0.3">
      <c r="O171" s="10"/>
      <c r="P171" s="10"/>
      <c r="Q171" s="10"/>
      <c r="R171" s="10"/>
    </row>
    <row r="172" spans="1:18" x14ac:dyDescent="0.25">
      <c r="A172" s="16">
        <v>3</v>
      </c>
      <c r="B172" s="77" t="s">
        <v>46</v>
      </c>
      <c r="C172" s="77"/>
      <c r="D172" s="77"/>
      <c r="E172" s="78">
        <f>E173+E198+E201</f>
        <v>322924</v>
      </c>
      <c r="F172" s="79"/>
      <c r="G172" s="80"/>
      <c r="H172" s="81">
        <f>H173+H198</f>
        <v>402457.27</v>
      </c>
      <c r="I172" s="81"/>
      <c r="J172" s="81">
        <f>J173+J198</f>
        <v>402457.27</v>
      </c>
      <c r="K172" s="81"/>
      <c r="L172" s="82">
        <v>100</v>
      </c>
      <c r="M172" s="83"/>
      <c r="N172" s="84"/>
      <c r="O172" s="10"/>
      <c r="P172" s="10"/>
      <c r="Q172" s="10"/>
      <c r="R172" s="10"/>
    </row>
    <row r="173" spans="1:18" x14ac:dyDescent="0.25">
      <c r="A173" s="17">
        <v>32</v>
      </c>
      <c r="B173" s="50" t="s">
        <v>56</v>
      </c>
      <c r="C173" s="50"/>
      <c r="D173" s="50"/>
      <c r="E173" s="51">
        <f>E174+E178+E185+E193</f>
        <v>317424</v>
      </c>
      <c r="F173" s="52"/>
      <c r="G173" s="53"/>
      <c r="H173" s="54">
        <f>H174+H178+H185+H193</f>
        <v>395873.87</v>
      </c>
      <c r="I173" s="54"/>
      <c r="J173" s="54">
        <f>J174+J178+J185+J193</f>
        <v>395873.87</v>
      </c>
      <c r="K173" s="51"/>
      <c r="L173" s="212">
        <v>100</v>
      </c>
      <c r="M173" s="213"/>
      <c r="N173" s="214"/>
      <c r="O173" s="10"/>
      <c r="P173" s="10"/>
      <c r="Q173" s="10"/>
      <c r="R173" s="10"/>
    </row>
    <row r="174" spans="1:18" x14ac:dyDescent="0.25">
      <c r="A174" s="16">
        <v>321</v>
      </c>
      <c r="B174" s="77" t="s">
        <v>57</v>
      </c>
      <c r="C174" s="77"/>
      <c r="D174" s="77"/>
      <c r="E174" s="78">
        <f>SUM(E175:G177)</f>
        <v>3000</v>
      </c>
      <c r="F174" s="79"/>
      <c r="G174" s="80"/>
      <c r="H174" s="81">
        <f>SUM(H175:I177)</f>
        <v>13319.09</v>
      </c>
      <c r="I174" s="81"/>
      <c r="J174" s="81">
        <f>SUM(J175:K177)</f>
        <v>13319.09</v>
      </c>
      <c r="K174" s="78"/>
      <c r="L174" s="135">
        <v>100</v>
      </c>
      <c r="M174" s="136"/>
      <c r="N174" s="137"/>
      <c r="O174" s="10"/>
      <c r="P174" s="10"/>
      <c r="Q174" s="10"/>
      <c r="R174" s="10"/>
    </row>
    <row r="175" spans="1:18" x14ac:dyDescent="0.25">
      <c r="A175" s="18">
        <v>3211</v>
      </c>
      <c r="B175" s="109" t="s">
        <v>58</v>
      </c>
      <c r="C175" s="109"/>
      <c r="D175" s="109"/>
      <c r="E175" s="61">
        <v>1500</v>
      </c>
      <c r="F175" s="62"/>
      <c r="G175" s="63"/>
      <c r="H175" s="121">
        <v>12189.09</v>
      </c>
      <c r="I175" s="121"/>
      <c r="J175" s="121">
        <v>12189.09</v>
      </c>
      <c r="K175" s="121"/>
      <c r="L175" s="215">
        <v>100</v>
      </c>
      <c r="M175" s="216"/>
      <c r="N175" s="217"/>
      <c r="O175" s="10"/>
      <c r="P175" s="10"/>
      <c r="Q175" s="10"/>
      <c r="R175" s="10"/>
    </row>
    <row r="176" spans="1:18" x14ac:dyDescent="0.25">
      <c r="A176" s="18">
        <v>3212</v>
      </c>
      <c r="B176" s="109" t="s">
        <v>59</v>
      </c>
      <c r="C176" s="109"/>
      <c r="D176" s="109"/>
      <c r="E176" s="61"/>
      <c r="F176" s="62"/>
      <c r="G176" s="63"/>
      <c r="H176" s="121"/>
      <c r="I176" s="121"/>
      <c r="J176" s="121"/>
      <c r="K176" s="61"/>
      <c r="L176" s="215"/>
      <c r="M176" s="216"/>
      <c r="N176" s="217"/>
      <c r="O176" s="10"/>
      <c r="P176" s="10"/>
      <c r="Q176" s="10"/>
      <c r="R176" s="10"/>
    </row>
    <row r="177" spans="1:18" x14ac:dyDescent="0.25">
      <c r="A177" s="18">
        <v>3213</v>
      </c>
      <c r="B177" s="109" t="s">
        <v>60</v>
      </c>
      <c r="C177" s="109"/>
      <c r="D177" s="109"/>
      <c r="E177" s="61">
        <v>1500</v>
      </c>
      <c r="F177" s="62"/>
      <c r="G177" s="63"/>
      <c r="H177" s="121">
        <v>1130</v>
      </c>
      <c r="I177" s="121"/>
      <c r="J177" s="121">
        <v>1130</v>
      </c>
      <c r="K177" s="121"/>
      <c r="L177" s="215">
        <v>100</v>
      </c>
      <c r="M177" s="216"/>
      <c r="N177" s="217"/>
      <c r="O177" s="10"/>
      <c r="P177" s="10"/>
      <c r="Q177" s="10"/>
      <c r="R177" s="10"/>
    </row>
    <row r="178" spans="1:18" x14ac:dyDescent="0.25">
      <c r="A178" s="16">
        <v>322</v>
      </c>
      <c r="B178" s="77" t="s">
        <v>61</v>
      </c>
      <c r="C178" s="77"/>
      <c r="D178" s="77"/>
      <c r="E178" s="78">
        <f>SUM(E179:G184)</f>
        <v>206000</v>
      </c>
      <c r="F178" s="79"/>
      <c r="G178" s="80"/>
      <c r="H178" s="81">
        <f>SUM(H179:I184)</f>
        <v>264220.36</v>
      </c>
      <c r="I178" s="81"/>
      <c r="J178" s="81">
        <f>SUM(J179:K184)</f>
        <v>264220.36</v>
      </c>
      <c r="K178" s="78"/>
      <c r="L178" s="135">
        <f>SUM(L179:N184)</f>
        <v>500</v>
      </c>
      <c r="M178" s="136"/>
      <c r="N178" s="137"/>
      <c r="O178" s="10"/>
      <c r="P178" s="10"/>
      <c r="Q178" s="10"/>
      <c r="R178" s="10"/>
    </row>
    <row r="179" spans="1:18" x14ac:dyDescent="0.25">
      <c r="A179" s="18">
        <v>3221</v>
      </c>
      <c r="B179" s="109" t="s">
        <v>62</v>
      </c>
      <c r="C179" s="109"/>
      <c r="D179" s="109"/>
      <c r="E179" s="61">
        <v>62500</v>
      </c>
      <c r="F179" s="62"/>
      <c r="G179" s="63"/>
      <c r="H179" s="121">
        <v>67142.27</v>
      </c>
      <c r="I179" s="121"/>
      <c r="J179" s="121">
        <v>67142.27</v>
      </c>
      <c r="K179" s="121"/>
      <c r="L179" s="215">
        <f>J179/H179*100</f>
        <v>100</v>
      </c>
      <c r="M179" s="216"/>
      <c r="N179" s="217"/>
      <c r="O179" s="10"/>
      <c r="P179" s="10"/>
      <c r="Q179" s="10"/>
      <c r="R179" s="10"/>
    </row>
    <row r="180" spans="1:18" x14ac:dyDescent="0.25">
      <c r="A180" s="18">
        <v>3222</v>
      </c>
      <c r="B180" s="109" t="s">
        <v>63</v>
      </c>
      <c r="C180" s="109"/>
      <c r="D180" s="109"/>
      <c r="E180" s="61">
        <v>1000</v>
      </c>
      <c r="F180" s="62"/>
      <c r="G180" s="63"/>
      <c r="H180" s="121"/>
      <c r="I180" s="121"/>
      <c r="J180" s="121"/>
      <c r="K180" s="61"/>
      <c r="L180" s="215"/>
      <c r="M180" s="216"/>
      <c r="N180" s="217"/>
      <c r="O180" s="10"/>
      <c r="P180" s="10"/>
      <c r="Q180" s="10"/>
      <c r="R180" s="10"/>
    </row>
    <row r="181" spans="1:18" x14ac:dyDescent="0.25">
      <c r="A181" s="18">
        <v>3223</v>
      </c>
      <c r="B181" s="109" t="s">
        <v>64</v>
      </c>
      <c r="C181" s="109"/>
      <c r="D181" s="109"/>
      <c r="E181" s="61">
        <v>133000</v>
      </c>
      <c r="F181" s="62"/>
      <c r="G181" s="63"/>
      <c r="H181" s="121">
        <v>178573.62</v>
      </c>
      <c r="I181" s="121"/>
      <c r="J181" s="121">
        <v>178573.62</v>
      </c>
      <c r="K181" s="121"/>
      <c r="L181" s="215">
        <f t="shared" ref="L181:L212" si="8">J181/H181*100</f>
        <v>100</v>
      </c>
      <c r="M181" s="216"/>
      <c r="N181" s="217"/>
      <c r="O181" s="10"/>
      <c r="P181" s="10"/>
      <c r="Q181" s="10"/>
      <c r="R181" s="10"/>
    </row>
    <row r="182" spans="1:18" x14ac:dyDescent="0.25">
      <c r="A182" s="18">
        <v>3224</v>
      </c>
      <c r="B182" s="109" t="s">
        <v>65</v>
      </c>
      <c r="C182" s="109"/>
      <c r="D182" s="109"/>
      <c r="E182" s="61">
        <v>6000</v>
      </c>
      <c r="F182" s="62"/>
      <c r="G182" s="63"/>
      <c r="H182" s="121">
        <v>13153.96</v>
      </c>
      <c r="I182" s="121"/>
      <c r="J182" s="121">
        <v>13153.96</v>
      </c>
      <c r="K182" s="121"/>
      <c r="L182" s="215">
        <f t="shared" si="8"/>
        <v>100</v>
      </c>
      <c r="M182" s="216"/>
      <c r="N182" s="217"/>
      <c r="O182" s="10"/>
      <c r="P182" s="10"/>
      <c r="Q182" s="10"/>
      <c r="R182" s="10"/>
    </row>
    <row r="183" spans="1:18" x14ac:dyDescent="0.25">
      <c r="A183" s="18">
        <v>3225</v>
      </c>
      <c r="B183" s="109" t="s">
        <v>66</v>
      </c>
      <c r="C183" s="109"/>
      <c r="D183" s="109"/>
      <c r="E183" s="61">
        <v>1000</v>
      </c>
      <c r="F183" s="62"/>
      <c r="G183" s="63"/>
      <c r="H183" s="121">
        <v>2266.77</v>
      </c>
      <c r="I183" s="121"/>
      <c r="J183" s="121">
        <v>2266.77</v>
      </c>
      <c r="K183" s="121"/>
      <c r="L183" s="215">
        <f t="shared" si="8"/>
        <v>100</v>
      </c>
      <c r="M183" s="216"/>
      <c r="N183" s="217"/>
      <c r="O183" s="10"/>
      <c r="P183" s="10"/>
      <c r="Q183" s="10"/>
      <c r="R183" s="10"/>
    </row>
    <row r="184" spans="1:18" x14ac:dyDescent="0.25">
      <c r="A184" s="18">
        <v>3227</v>
      </c>
      <c r="B184" s="109" t="s">
        <v>67</v>
      </c>
      <c r="C184" s="109"/>
      <c r="D184" s="109"/>
      <c r="E184" s="61">
        <v>2500</v>
      </c>
      <c r="F184" s="62"/>
      <c r="G184" s="63"/>
      <c r="H184" s="121">
        <v>3083.74</v>
      </c>
      <c r="I184" s="121"/>
      <c r="J184" s="121">
        <v>3083.74</v>
      </c>
      <c r="K184" s="121"/>
      <c r="L184" s="215">
        <f t="shared" si="8"/>
        <v>100</v>
      </c>
      <c r="M184" s="216"/>
      <c r="N184" s="217"/>
      <c r="O184" s="10"/>
      <c r="P184" s="10"/>
      <c r="Q184" s="10"/>
      <c r="R184" s="10"/>
    </row>
    <row r="185" spans="1:18" x14ac:dyDescent="0.25">
      <c r="A185" s="16">
        <v>323</v>
      </c>
      <c r="B185" s="77" t="s">
        <v>68</v>
      </c>
      <c r="C185" s="77"/>
      <c r="D185" s="77"/>
      <c r="E185" s="78">
        <f>SUM(E186:G192)</f>
        <v>90900</v>
      </c>
      <c r="F185" s="79"/>
      <c r="G185" s="80"/>
      <c r="H185" s="81">
        <f>SUM(H186:I192)</f>
        <v>85731.03</v>
      </c>
      <c r="I185" s="81"/>
      <c r="J185" s="81">
        <f>SUM(J186:K192)</f>
        <v>85731.03</v>
      </c>
      <c r="K185" s="78"/>
      <c r="L185" s="135">
        <f t="shared" si="8"/>
        <v>100</v>
      </c>
      <c r="M185" s="136"/>
      <c r="N185" s="137"/>
      <c r="O185" s="10"/>
      <c r="P185" s="10"/>
      <c r="Q185" s="10"/>
      <c r="R185" s="10"/>
    </row>
    <row r="186" spans="1:18" x14ac:dyDescent="0.25">
      <c r="A186" s="18">
        <v>3231</v>
      </c>
      <c r="B186" s="109" t="s">
        <v>69</v>
      </c>
      <c r="C186" s="109"/>
      <c r="D186" s="109"/>
      <c r="E186" s="61">
        <v>18000</v>
      </c>
      <c r="F186" s="62"/>
      <c r="G186" s="63"/>
      <c r="H186" s="121">
        <v>17366.080000000002</v>
      </c>
      <c r="I186" s="121"/>
      <c r="J186" s="121">
        <v>17366.080000000002</v>
      </c>
      <c r="K186" s="121"/>
      <c r="L186" s="215">
        <f t="shared" si="8"/>
        <v>100</v>
      </c>
      <c r="M186" s="216"/>
      <c r="N186" s="217"/>
      <c r="O186" s="10"/>
      <c r="P186" s="10"/>
      <c r="Q186" s="10"/>
      <c r="R186" s="10"/>
    </row>
    <row r="187" spans="1:18" x14ac:dyDescent="0.25">
      <c r="A187" s="18">
        <v>3232</v>
      </c>
      <c r="B187" s="109" t="s">
        <v>70</v>
      </c>
      <c r="C187" s="109"/>
      <c r="D187" s="109"/>
      <c r="E187" s="61">
        <v>35000</v>
      </c>
      <c r="F187" s="62"/>
      <c r="G187" s="63"/>
      <c r="H187" s="121">
        <v>32925.199999999997</v>
      </c>
      <c r="I187" s="121"/>
      <c r="J187" s="121">
        <v>32925.199999999997</v>
      </c>
      <c r="K187" s="121"/>
      <c r="L187" s="215">
        <f t="shared" si="8"/>
        <v>100</v>
      </c>
      <c r="M187" s="216"/>
      <c r="N187" s="217"/>
      <c r="O187" s="10"/>
      <c r="P187" s="10"/>
      <c r="Q187" s="10"/>
      <c r="R187" s="10"/>
    </row>
    <row r="188" spans="1:18" x14ac:dyDescent="0.25">
      <c r="A188" s="18">
        <v>3234</v>
      </c>
      <c r="B188" s="109" t="s">
        <v>71</v>
      </c>
      <c r="C188" s="109"/>
      <c r="D188" s="109"/>
      <c r="E188" s="61">
        <v>22000</v>
      </c>
      <c r="F188" s="62"/>
      <c r="G188" s="63"/>
      <c r="H188" s="121">
        <v>18927.580000000002</v>
      </c>
      <c r="I188" s="121"/>
      <c r="J188" s="121">
        <v>18927.580000000002</v>
      </c>
      <c r="K188" s="121"/>
      <c r="L188" s="215">
        <f t="shared" si="8"/>
        <v>100</v>
      </c>
      <c r="M188" s="216"/>
      <c r="N188" s="217"/>
      <c r="O188" s="10"/>
      <c r="P188" s="10"/>
      <c r="Q188" s="10"/>
      <c r="R188" s="10"/>
    </row>
    <row r="189" spans="1:18" x14ac:dyDescent="0.25">
      <c r="A189" s="18">
        <v>3236</v>
      </c>
      <c r="B189" s="109" t="s">
        <v>72</v>
      </c>
      <c r="C189" s="109"/>
      <c r="D189" s="109"/>
      <c r="E189" s="61">
        <v>6000</v>
      </c>
      <c r="F189" s="62"/>
      <c r="G189" s="63"/>
      <c r="H189" s="121">
        <v>4384.84</v>
      </c>
      <c r="I189" s="121"/>
      <c r="J189" s="121">
        <v>4384.84</v>
      </c>
      <c r="K189" s="121"/>
      <c r="L189" s="215">
        <f t="shared" si="8"/>
        <v>100</v>
      </c>
      <c r="M189" s="216"/>
      <c r="N189" s="217"/>
      <c r="O189" s="10"/>
      <c r="P189" s="10"/>
      <c r="Q189" s="10"/>
      <c r="R189" s="10"/>
    </row>
    <row r="190" spans="1:18" x14ac:dyDescent="0.25">
      <c r="A190" s="18">
        <v>3237</v>
      </c>
      <c r="B190" s="109" t="s">
        <v>73</v>
      </c>
      <c r="C190" s="109"/>
      <c r="D190" s="109"/>
      <c r="E190" s="61"/>
      <c r="F190" s="62"/>
      <c r="G190" s="63"/>
      <c r="H190" s="121"/>
      <c r="I190" s="121"/>
      <c r="J190" s="121"/>
      <c r="K190" s="61"/>
      <c r="L190" s="215"/>
      <c r="M190" s="216"/>
      <c r="N190" s="217"/>
      <c r="O190" s="10"/>
      <c r="P190" s="10"/>
      <c r="Q190" s="10"/>
      <c r="R190" s="10"/>
    </row>
    <row r="191" spans="1:18" x14ac:dyDescent="0.25">
      <c r="A191" s="18">
        <v>3238</v>
      </c>
      <c r="B191" s="109" t="s">
        <v>74</v>
      </c>
      <c r="C191" s="109"/>
      <c r="D191" s="109"/>
      <c r="E191" s="61">
        <v>7500</v>
      </c>
      <c r="F191" s="62"/>
      <c r="G191" s="63"/>
      <c r="H191" s="121">
        <v>7840.58</v>
      </c>
      <c r="I191" s="121"/>
      <c r="J191" s="121">
        <v>7840.58</v>
      </c>
      <c r="K191" s="121"/>
      <c r="L191" s="215">
        <f t="shared" si="8"/>
        <v>100</v>
      </c>
      <c r="M191" s="216"/>
      <c r="N191" s="217"/>
      <c r="O191" s="10"/>
      <c r="P191" s="10"/>
      <c r="Q191" s="10"/>
      <c r="R191" s="10"/>
    </row>
    <row r="192" spans="1:18" x14ac:dyDescent="0.25">
      <c r="A192" s="18">
        <v>3239</v>
      </c>
      <c r="B192" s="109" t="s">
        <v>75</v>
      </c>
      <c r="C192" s="109"/>
      <c r="D192" s="109"/>
      <c r="E192" s="61">
        <v>2400</v>
      </c>
      <c r="F192" s="62"/>
      <c r="G192" s="63"/>
      <c r="H192" s="121">
        <v>4286.75</v>
      </c>
      <c r="I192" s="121"/>
      <c r="J192" s="121">
        <v>4286.75</v>
      </c>
      <c r="K192" s="121"/>
      <c r="L192" s="215">
        <f t="shared" si="8"/>
        <v>100</v>
      </c>
      <c r="M192" s="216"/>
      <c r="N192" s="217"/>
      <c r="O192" s="10"/>
      <c r="P192" s="10"/>
      <c r="Q192" s="10"/>
      <c r="R192" s="10"/>
    </row>
    <row r="193" spans="1:18" x14ac:dyDescent="0.25">
      <c r="A193" s="16">
        <v>329</v>
      </c>
      <c r="B193" s="77" t="s">
        <v>76</v>
      </c>
      <c r="C193" s="77"/>
      <c r="D193" s="77"/>
      <c r="E193" s="78">
        <f>SUM(E194:G197)</f>
        <v>17524</v>
      </c>
      <c r="F193" s="79"/>
      <c r="G193" s="80"/>
      <c r="H193" s="81">
        <f>SUM(H194:I197)</f>
        <v>32603.39</v>
      </c>
      <c r="I193" s="81"/>
      <c r="J193" s="81">
        <f>SUM(J194:K197)</f>
        <v>32603.39</v>
      </c>
      <c r="K193" s="78"/>
      <c r="L193" s="135">
        <f t="shared" si="8"/>
        <v>100</v>
      </c>
      <c r="M193" s="136"/>
      <c r="N193" s="137"/>
      <c r="O193" s="10"/>
      <c r="P193" s="10"/>
      <c r="Q193" s="10"/>
      <c r="R193" s="10"/>
    </row>
    <row r="194" spans="1:18" x14ac:dyDescent="0.25">
      <c r="A194" s="18">
        <v>3292</v>
      </c>
      <c r="B194" s="109" t="s">
        <v>77</v>
      </c>
      <c r="C194" s="109"/>
      <c r="D194" s="109"/>
      <c r="E194" s="61">
        <v>15000</v>
      </c>
      <c r="F194" s="62"/>
      <c r="G194" s="63"/>
      <c r="H194" s="121">
        <v>25949.61</v>
      </c>
      <c r="I194" s="121"/>
      <c r="J194" s="121">
        <v>25949.61</v>
      </c>
      <c r="K194" s="121"/>
      <c r="L194" s="215">
        <f t="shared" si="8"/>
        <v>100</v>
      </c>
      <c r="M194" s="216"/>
      <c r="N194" s="217"/>
      <c r="O194" s="10"/>
      <c r="P194" s="10"/>
      <c r="Q194" s="10"/>
      <c r="R194" s="10"/>
    </row>
    <row r="195" spans="1:18" x14ac:dyDescent="0.25">
      <c r="A195" s="18">
        <v>3294</v>
      </c>
      <c r="B195" s="109" t="s">
        <v>89</v>
      </c>
      <c r="C195" s="109"/>
      <c r="D195" s="109"/>
      <c r="E195" s="61">
        <v>500</v>
      </c>
      <c r="F195" s="62"/>
      <c r="G195" s="63"/>
      <c r="H195" s="121">
        <v>1200</v>
      </c>
      <c r="I195" s="121"/>
      <c r="J195" s="121">
        <v>1200</v>
      </c>
      <c r="K195" s="121"/>
      <c r="L195" s="215">
        <f t="shared" si="8"/>
        <v>100</v>
      </c>
      <c r="M195" s="216"/>
      <c r="N195" s="217"/>
      <c r="O195" s="10"/>
      <c r="P195" s="10"/>
      <c r="Q195" s="10"/>
      <c r="R195" s="10"/>
    </row>
    <row r="196" spans="1:18" x14ac:dyDescent="0.25">
      <c r="A196" s="18">
        <v>3295</v>
      </c>
      <c r="B196" s="109" t="s">
        <v>78</v>
      </c>
      <c r="C196" s="109"/>
      <c r="D196" s="109"/>
      <c r="E196" s="61"/>
      <c r="F196" s="62"/>
      <c r="G196" s="63"/>
      <c r="H196" s="121">
        <v>316.25</v>
      </c>
      <c r="I196" s="121"/>
      <c r="J196" s="121">
        <v>316.25</v>
      </c>
      <c r="K196" s="121"/>
      <c r="L196" s="215">
        <f t="shared" si="8"/>
        <v>100</v>
      </c>
      <c r="M196" s="216"/>
      <c r="N196" s="217"/>
      <c r="O196" s="10"/>
      <c r="P196" s="10"/>
      <c r="Q196" s="10"/>
      <c r="R196" s="10"/>
    </row>
    <row r="197" spans="1:18" x14ac:dyDescent="0.25">
      <c r="A197" s="18">
        <v>3299</v>
      </c>
      <c r="B197" s="109" t="s">
        <v>79</v>
      </c>
      <c r="C197" s="109"/>
      <c r="D197" s="109"/>
      <c r="E197" s="61">
        <v>2024</v>
      </c>
      <c r="F197" s="62"/>
      <c r="G197" s="63"/>
      <c r="H197" s="121">
        <v>5137.53</v>
      </c>
      <c r="I197" s="121"/>
      <c r="J197" s="121">
        <v>5137.53</v>
      </c>
      <c r="K197" s="121"/>
      <c r="L197" s="215">
        <f t="shared" si="8"/>
        <v>100</v>
      </c>
      <c r="M197" s="216"/>
      <c r="N197" s="217"/>
      <c r="O197" s="10"/>
      <c r="P197" s="10"/>
      <c r="Q197" s="10"/>
      <c r="R197" s="10"/>
    </row>
    <row r="198" spans="1:18" x14ac:dyDescent="0.25">
      <c r="A198" s="17">
        <v>34</v>
      </c>
      <c r="B198" s="50" t="s">
        <v>80</v>
      </c>
      <c r="C198" s="50"/>
      <c r="D198" s="50"/>
      <c r="E198" s="51">
        <f>E199+E200</f>
        <v>5500</v>
      </c>
      <c r="F198" s="52"/>
      <c r="G198" s="53"/>
      <c r="H198" s="54">
        <f>H199+H200</f>
        <v>6583.4</v>
      </c>
      <c r="I198" s="54"/>
      <c r="J198" s="54">
        <f>J199+J200</f>
        <v>6583.4</v>
      </c>
      <c r="K198" s="51"/>
      <c r="L198" s="212">
        <f t="shared" si="8"/>
        <v>100</v>
      </c>
      <c r="M198" s="213"/>
      <c r="N198" s="214"/>
      <c r="O198" s="10"/>
      <c r="P198" s="10"/>
      <c r="Q198" s="10"/>
      <c r="R198" s="10"/>
    </row>
    <row r="199" spans="1:18" x14ac:dyDescent="0.25">
      <c r="A199" s="18">
        <v>3431</v>
      </c>
      <c r="B199" s="109" t="s">
        <v>81</v>
      </c>
      <c r="C199" s="109"/>
      <c r="D199" s="109"/>
      <c r="E199" s="61">
        <v>5500</v>
      </c>
      <c r="F199" s="62"/>
      <c r="G199" s="63"/>
      <c r="H199" s="121">
        <v>6583.4</v>
      </c>
      <c r="I199" s="121"/>
      <c r="J199" s="121">
        <v>6583.4</v>
      </c>
      <c r="K199" s="121"/>
      <c r="L199" s="215">
        <f t="shared" si="8"/>
        <v>100</v>
      </c>
      <c r="M199" s="216"/>
      <c r="N199" s="217"/>
      <c r="O199" s="10"/>
      <c r="P199" s="10"/>
      <c r="Q199" s="10"/>
      <c r="R199" s="10"/>
    </row>
    <row r="200" spans="1:18" x14ac:dyDescent="0.25">
      <c r="A200" s="18">
        <v>3433</v>
      </c>
      <c r="B200" s="109" t="s">
        <v>82</v>
      </c>
      <c r="C200" s="109"/>
      <c r="D200" s="109"/>
      <c r="E200" s="61"/>
      <c r="F200" s="62"/>
      <c r="G200" s="63"/>
      <c r="H200" s="121"/>
      <c r="I200" s="121"/>
      <c r="J200" s="121"/>
      <c r="K200" s="61"/>
      <c r="L200" s="215"/>
      <c r="M200" s="216"/>
      <c r="N200" s="217"/>
      <c r="O200" s="10"/>
      <c r="P200" s="10"/>
      <c r="Q200" s="10"/>
      <c r="R200" s="10"/>
    </row>
    <row r="201" spans="1:18" x14ac:dyDescent="0.25">
      <c r="A201" s="17">
        <v>37</v>
      </c>
      <c r="B201" s="138" t="s">
        <v>97</v>
      </c>
      <c r="C201" s="139"/>
      <c r="D201" s="140"/>
      <c r="E201" s="51">
        <f>E202</f>
        <v>0</v>
      </c>
      <c r="F201" s="52"/>
      <c r="G201" s="53"/>
      <c r="H201" s="51"/>
      <c r="I201" s="53"/>
      <c r="J201" s="51"/>
      <c r="K201" s="52"/>
      <c r="L201" s="212"/>
      <c r="M201" s="213"/>
      <c r="N201" s="214"/>
      <c r="O201" s="10"/>
      <c r="P201" s="10"/>
      <c r="Q201" s="10"/>
      <c r="R201" s="10"/>
    </row>
    <row r="202" spans="1:18" x14ac:dyDescent="0.25">
      <c r="A202" s="16">
        <v>372</v>
      </c>
      <c r="B202" s="195" t="s">
        <v>98</v>
      </c>
      <c r="C202" s="196"/>
      <c r="D202" s="197"/>
      <c r="E202" s="78">
        <f>E203</f>
        <v>0</v>
      </c>
      <c r="F202" s="79"/>
      <c r="G202" s="80"/>
      <c r="H202" s="78"/>
      <c r="I202" s="80"/>
      <c r="J202" s="78"/>
      <c r="K202" s="79"/>
      <c r="L202" s="135"/>
      <c r="M202" s="136"/>
      <c r="N202" s="137"/>
      <c r="O202" s="10"/>
      <c r="P202" s="10"/>
      <c r="Q202" s="10"/>
      <c r="R202" s="10"/>
    </row>
    <row r="203" spans="1:18" x14ac:dyDescent="0.25">
      <c r="A203" s="18">
        <v>3722</v>
      </c>
      <c r="B203" s="129" t="s">
        <v>98</v>
      </c>
      <c r="C203" s="130"/>
      <c r="D203" s="131"/>
      <c r="E203" s="61"/>
      <c r="F203" s="62"/>
      <c r="G203" s="63"/>
      <c r="H203" s="61"/>
      <c r="I203" s="63"/>
      <c r="J203" s="61"/>
      <c r="K203" s="62"/>
      <c r="L203" s="215"/>
      <c r="M203" s="216"/>
      <c r="N203" s="217"/>
      <c r="O203" s="10"/>
      <c r="P203" s="10"/>
      <c r="Q203" s="10"/>
      <c r="R203" s="10"/>
    </row>
    <row r="204" spans="1:18" x14ac:dyDescent="0.25">
      <c r="A204" s="16">
        <v>4</v>
      </c>
      <c r="B204" s="77" t="s">
        <v>83</v>
      </c>
      <c r="C204" s="77"/>
      <c r="D204" s="77"/>
      <c r="E204" s="78">
        <f>E205</f>
        <v>7200</v>
      </c>
      <c r="F204" s="79"/>
      <c r="G204" s="80"/>
      <c r="H204" s="81">
        <f>H205</f>
        <v>3316.22</v>
      </c>
      <c r="I204" s="81"/>
      <c r="J204" s="81">
        <f>J205</f>
        <v>3316.22</v>
      </c>
      <c r="K204" s="78"/>
      <c r="L204" s="135">
        <f t="shared" si="8"/>
        <v>100</v>
      </c>
      <c r="M204" s="136"/>
      <c r="N204" s="137"/>
      <c r="O204" s="10"/>
      <c r="P204" s="10"/>
      <c r="Q204" s="10"/>
      <c r="R204" s="10"/>
    </row>
    <row r="205" spans="1:18" x14ac:dyDescent="0.25">
      <c r="A205" s="17">
        <v>42</v>
      </c>
      <c r="B205" s="50" t="s">
        <v>84</v>
      </c>
      <c r="C205" s="50"/>
      <c r="D205" s="50"/>
      <c r="E205" s="51">
        <f>E206+E211</f>
        <v>7200</v>
      </c>
      <c r="F205" s="52"/>
      <c r="G205" s="53"/>
      <c r="H205" s="54">
        <f>H206+H211</f>
        <v>3316.22</v>
      </c>
      <c r="I205" s="54"/>
      <c r="J205" s="54">
        <f>J206+J211</f>
        <v>3316.22</v>
      </c>
      <c r="K205" s="51"/>
      <c r="L205" s="212">
        <f t="shared" si="8"/>
        <v>100</v>
      </c>
      <c r="M205" s="213"/>
      <c r="N205" s="214"/>
      <c r="O205" s="10"/>
      <c r="P205" s="10"/>
      <c r="Q205" s="10"/>
      <c r="R205" s="10"/>
    </row>
    <row r="206" spans="1:18" x14ac:dyDescent="0.25">
      <c r="A206" s="16">
        <v>422</v>
      </c>
      <c r="B206" s="77" t="s">
        <v>85</v>
      </c>
      <c r="C206" s="77"/>
      <c r="D206" s="77"/>
      <c r="E206" s="78">
        <f>SUM(E207:G210)</f>
        <v>7000</v>
      </c>
      <c r="F206" s="79"/>
      <c r="G206" s="80"/>
      <c r="H206" s="81">
        <f>SUM(H207:I210)</f>
        <v>0</v>
      </c>
      <c r="I206" s="81"/>
      <c r="J206" s="81">
        <f>J207+J210+J208+J209</f>
        <v>0</v>
      </c>
      <c r="K206" s="78"/>
      <c r="L206" s="215"/>
      <c r="M206" s="216"/>
      <c r="N206" s="217"/>
      <c r="O206" s="10"/>
      <c r="P206" s="10"/>
      <c r="Q206" s="10"/>
      <c r="R206" s="10"/>
    </row>
    <row r="207" spans="1:18" x14ac:dyDescent="0.25">
      <c r="A207" s="18">
        <v>4221</v>
      </c>
      <c r="B207" s="105" t="s">
        <v>90</v>
      </c>
      <c r="C207" s="105"/>
      <c r="D207" s="105"/>
      <c r="E207" s="93"/>
      <c r="F207" s="94"/>
      <c r="G207" s="95"/>
      <c r="H207" s="152"/>
      <c r="I207" s="152"/>
      <c r="J207" s="145"/>
      <c r="K207" s="93"/>
      <c r="L207" s="215"/>
      <c r="M207" s="216"/>
      <c r="N207" s="217"/>
      <c r="O207" s="10"/>
      <c r="P207" s="10"/>
      <c r="Q207" s="10"/>
      <c r="R207" s="10"/>
    </row>
    <row r="208" spans="1:18" x14ac:dyDescent="0.25">
      <c r="A208" s="18">
        <v>4222</v>
      </c>
      <c r="B208" s="154" t="s">
        <v>100</v>
      </c>
      <c r="C208" s="155"/>
      <c r="D208" s="156"/>
      <c r="E208" s="93"/>
      <c r="F208" s="94"/>
      <c r="G208" s="95"/>
      <c r="H208" s="148"/>
      <c r="I208" s="149"/>
      <c r="J208" s="148"/>
      <c r="K208" s="150"/>
      <c r="L208" s="215"/>
      <c r="M208" s="216"/>
      <c r="N208" s="217"/>
      <c r="O208" s="10"/>
      <c r="P208" s="10"/>
      <c r="Q208" s="10"/>
      <c r="R208" s="10"/>
    </row>
    <row r="209" spans="1:18" x14ac:dyDescent="0.25">
      <c r="A209" s="18">
        <v>4226</v>
      </c>
      <c r="B209" s="154" t="s">
        <v>86</v>
      </c>
      <c r="C209" s="155"/>
      <c r="D209" s="156"/>
      <c r="E209" s="93"/>
      <c r="F209" s="94"/>
      <c r="G209" s="95"/>
      <c r="H209" s="148"/>
      <c r="I209" s="149"/>
      <c r="J209" s="148"/>
      <c r="K209" s="150"/>
      <c r="L209" s="215"/>
      <c r="M209" s="216"/>
      <c r="N209" s="217"/>
      <c r="O209" s="10"/>
      <c r="P209" s="10"/>
      <c r="Q209" s="10"/>
      <c r="R209" s="10"/>
    </row>
    <row r="210" spans="1:18" x14ac:dyDescent="0.25">
      <c r="A210" s="18">
        <v>4227</v>
      </c>
      <c r="B210" s="109" t="s">
        <v>87</v>
      </c>
      <c r="C210" s="109"/>
      <c r="D210" s="109"/>
      <c r="E210" s="61">
        <v>7000</v>
      </c>
      <c r="F210" s="62"/>
      <c r="G210" s="63"/>
      <c r="H210" s="121"/>
      <c r="I210" s="121"/>
      <c r="J210" s="121"/>
      <c r="K210" s="61"/>
      <c r="L210" s="215"/>
      <c r="M210" s="216"/>
      <c r="N210" s="217"/>
      <c r="O210" s="10"/>
      <c r="P210" s="10"/>
      <c r="Q210" s="10"/>
      <c r="R210" s="10"/>
    </row>
    <row r="211" spans="1:18" x14ac:dyDescent="0.25">
      <c r="A211" s="16">
        <v>424</v>
      </c>
      <c r="B211" s="77" t="s">
        <v>88</v>
      </c>
      <c r="C211" s="77"/>
      <c r="D211" s="77"/>
      <c r="E211" s="78">
        <f>E212</f>
        <v>200</v>
      </c>
      <c r="F211" s="79"/>
      <c r="G211" s="80"/>
      <c r="H211" s="81">
        <f>H212</f>
        <v>3316.22</v>
      </c>
      <c r="I211" s="81"/>
      <c r="J211" s="81">
        <f>J212</f>
        <v>3316.22</v>
      </c>
      <c r="K211" s="78"/>
      <c r="L211" s="135">
        <f t="shared" si="8"/>
        <v>100</v>
      </c>
      <c r="M211" s="136"/>
      <c r="N211" s="137"/>
      <c r="O211" s="10"/>
      <c r="P211" s="10"/>
      <c r="Q211" s="10"/>
      <c r="R211" s="10"/>
    </row>
    <row r="212" spans="1:18" ht="15.75" thickBot="1" x14ac:dyDescent="0.3">
      <c r="A212" s="20">
        <v>4241</v>
      </c>
      <c r="B212" s="194" t="s">
        <v>88</v>
      </c>
      <c r="C212" s="194"/>
      <c r="D212" s="194"/>
      <c r="E212" s="157">
        <v>200</v>
      </c>
      <c r="F212" s="158"/>
      <c r="G212" s="159"/>
      <c r="H212" s="146">
        <v>3316.22</v>
      </c>
      <c r="I212" s="146"/>
      <c r="J212" s="146">
        <v>3316.22</v>
      </c>
      <c r="K212" s="146"/>
      <c r="L212" s="215">
        <f t="shared" si="8"/>
        <v>100</v>
      </c>
      <c r="M212" s="216"/>
      <c r="N212" s="217"/>
      <c r="O212" s="10"/>
      <c r="P212" s="10"/>
      <c r="Q212" s="10"/>
      <c r="R212" s="10"/>
    </row>
    <row r="213" spans="1:18" x14ac:dyDescent="0.25">
      <c r="O213" s="10"/>
      <c r="P213" s="10"/>
      <c r="Q213" s="10"/>
      <c r="R213" s="10"/>
    </row>
    <row r="214" spans="1:18" x14ac:dyDescent="0.25">
      <c r="A214" s="1" t="s">
        <v>107</v>
      </c>
    </row>
    <row r="215" spans="1:18" ht="15.75" thickBot="1" x14ac:dyDescent="0.3"/>
    <row r="216" spans="1:18" x14ac:dyDescent="0.25">
      <c r="A216" s="42" t="s">
        <v>22</v>
      </c>
      <c r="B216" s="101" t="s">
        <v>7</v>
      </c>
      <c r="C216" s="101"/>
      <c r="D216" s="101"/>
      <c r="E216" s="102" t="s">
        <v>8</v>
      </c>
      <c r="F216" s="103"/>
      <c r="G216" s="104"/>
      <c r="H216" s="125" t="s">
        <v>9</v>
      </c>
      <c r="I216" s="125"/>
      <c r="J216" s="125" t="s">
        <v>94</v>
      </c>
      <c r="K216" s="102"/>
      <c r="L216" s="126" t="s">
        <v>104</v>
      </c>
      <c r="M216" s="125"/>
      <c r="N216" s="127"/>
    </row>
    <row r="217" spans="1:18" x14ac:dyDescent="0.25">
      <c r="A217" s="3" t="s">
        <v>15</v>
      </c>
      <c r="B217" s="88" t="s">
        <v>27</v>
      </c>
      <c r="C217" s="88"/>
      <c r="D217" s="88"/>
      <c r="E217" s="85" t="s">
        <v>28</v>
      </c>
      <c r="F217" s="86"/>
      <c r="G217" s="87"/>
      <c r="H217" s="88" t="s">
        <v>10</v>
      </c>
      <c r="I217" s="88"/>
      <c r="J217" s="88" t="s">
        <v>11</v>
      </c>
      <c r="K217" s="85"/>
      <c r="L217" s="89"/>
      <c r="M217" s="90"/>
      <c r="N217" s="91"/>
    </row>
    <row r="218" spans="1:18" x14ac:dyDescent="0.25">
      <c r="A218" s="3">
        <v>6</v>
      </c>
      <c r="B218" s="92" t="s">
        <v>16</v>
      </c>
      <c r="C218" s="92"/>
      <c r="D218" s="92"/>
      <c r="E218" s="93">
        <v>85000</v>
      </c>
      <c r="F218" s="94"/>
      <c r="G218" s="95"/>
      <c r="H218" s="96">
        <v>103925</v>
      </c>
      <c r="I218" s="96"/>
      <c r="J218" s="96">
        <v>91310.46</v>
      </c>
      <c r="K218" s="97"/>
      <c r="L218" s="98">
        <f>J218/H218*100</f>
        <v>87.861881164301181</v>
      </c>
      <c r="M218" s="99"/>
      <c r="N218" s="100"/>
    </row>
    <row r="219" spans="1:18" x14ac:dyDescent="0.25">
      <c r="A219" s="3">
        <v>7</v>
      </c>
      <c r="B219" s="92" t="s">
        <v>17</v>
      </c>
      <c r="C219" s="92"/>
      <c r="D219" s="92"/>
      <c r="E219" s="122"/>
      <c r="F219" s="123"/>
      <c r="G219" s="124"/>
      <c r="H219" s="96"/>
      <c r="I219" s="96"/>
      <c r="J219" s="96"/>
      <c r="K219" s="97"/>
      <c r="L219" s="98"/>
      <c r="M219" s="99"/>
      <c r="N219" s="100"/>
    </row>
    <row r="220" spans="1:18" x14ac:dyDescent="0.25">
      <c r="A220" s="7"/>
      <c r="B220" s="77" t="s">
        <v>18</v>
      </c>
      <c r="C220" s="77"/>
      <c r="D220" s="77"/>
      <c r="E220" s="118">
        <f>E218+E219</f>
        <v>85000</v>
      </c>
      <c r="F220" s="119"/>
      <c r="G220" s="120"/>
      <c r="H220" s="110">
        <f>H218+H219</f>
        <v>103925</v>
      </c>
      <c r="I220" s="110"/>
      <c r="J220" s="110">
        <f>J218+J219</f>
        <v>91310.46</v>
      </c>
      <c r="K220" s="111"/>
      <c r="L220" s="112">
        <f>L218</f>
        <v>87.861881164301181</v>
      </c>
      <c r="M220" s="113"/>
      <c r="N220" s="114"/>
    </row>
    <row r="221" spans="1:18" x14ac:dyDescent="0.25">
      <c r="A221" s="3">
        <v>3</v>
      </c>
      <c r="B221" s="109" t="s">
        <v>19</v>
      </c>
      <c r="C221" s="109"/>
      <c r="D221" s="109"/>
      <c r="E221" s="61">
        <v>85000</v>
      </c>
      <c r="F221" s="62"/>
      <c r="G221" s="63"/>
      <c r="H221" s="96">
        <v>102725</v>
      </c>
      <c r="I221" s="96"/>
      <c r="J221" s="96">
        <v>85341.92</v>
      </c>
      <c r="K221" s="97"/>
      <c r="L221" s="98">
        <f>J221/H221*100</f>
        <v>83.078043319542459</v>
      </c>
      <c r="M221" s="99"/>
      <c r="N221" s="100"/>
    </row>
    <row r="222" spans="1:18" x14ac:dyDescent="0.25">
      <c r="A222" s="3">
        <v>4</v>
      </c>
      <c r="B222" s="109" t="s">
        <v>20</v>
      </c>
      <c r="C222" s="109"/>
      <c r="D222" s="109"/>
      <c r="E222" s="61"/>
      <c r="F222" s="62"/>
      <c r="G222" s="63"/>
      <c r="H222" s="96">
        <v>1200</v>
      </c>
      <c r="I222" s="96"/>
      <c r="J222" s="96">
        <v>1200</v>
      </c>
      <c r="K222" s="97"/>
      <c r="L222" s="98">
        <f>J222/H222*100</f>
        <v>100</v>
      </c>
      <c r="M222" s="99"/>
      <c r="N222" s="100"/>
    </row>
    <row r="223" spans="1:18" x14ac:dyDescent="0.25">
      <c r="A223" s="8"/>
      <c r="B223" s="77" t="s">
        <v>21</v>
      </c>
      <c r="C223" s="77"/>
      <c r="D223" s="77"/>
      <c r="E223" s="78">
        <f>E221+E222</f>
        <v>85000</v>
      </c>
      <c r="F223" s="79"/>
      <c r="G223" s="80"/>
      <c r="H223" s="110">
        <f>H221+H222</f>
        <v>103925</v>
      </c>
      <c r="I223" s="110"/>
      <c r="J223" s="110">
        <f>J221+J222</f>
        <v>86541.92</v>
      </c>
      <c r="K223" s="111"/>
      <c r="L223" s="112">
        <f>J223/H223*100</f>
        <v>83.273437575174398</v>
      </c>
      <c r="M223" s="113"/>
      <c r="N223" s="114"/>
    </row>
    <row r="224" spans="1:18" x14ac:dyDescent="0.25">
      <c r="A224" s="5"/>
      <c r="B224" s="105" t="s">
        <v>23</v>
      </c>
      <c r="C224" s="105"/>
      <c r="D224" s="105"/>
      <c r="E224" s="61"/>
      <c r="F224" s="62"/>
      <c r="G224" s="63"/>
      <c r="H224" s="96"/>
      <c r="I224" s="96"/>
      <c r="J224" s="96"/>
      <c r="K224" s="97"/>
      <c r="L224" s="106"/>
      <c r="M224" s="107"/>
      <c r="N224" s="108"/>
    </row>
    <row r="225" spans="1:18" x14ac:dyDescent="0.25">
      <c r="A225" s="5"/>
      <c r="B225" s="105" t="s">
        <v>24</v>
      </c>
      <c r="C225" s="105"/>
      <c r="D225" s="105"/>
      <c r="E225" s="93"/>
      <c r="F225" s="94"/>
      <c r="G225" s="95"/>
      <c r="H225" s="96"/>
      <c r="I225" s="96"/>
      <c r="J225" s="96"/>
      <c r="K225" s="97"/>
      <c r="L225" s="106"/>
      <c r="M225" s="107"/>
      <c r="N225" s="108"/>
    </row>
    <row r="226" spans="1:18" ht="15.75" thickBot="1" x14ac:dyDescent="0.3">
      <c r="A226" s="9"/>
      <c r="B226" s="68" t="s">
        <v>25</v>
      </c>
      <c r="C226" s="68"/>
      <c r="D226" s="68"/>
      <c r="E226" s="69"/>
      <c r="F226" s="70"/>
      <c r="G226" s="71"/>
      <c r="H226" s="72"/>
      <c r="I226" s="72"/>
      <c r="J226" s="72">
        <f>J220-J223</f>
        <v>4768.5400000000081</v>
      </c>
      <c r="K226" s="73"/>
      <c r="L226" s="74"/>
      <c r="M226" s="75"/>
      <c r="N226" s="76"/>
      <c r="O226" s="10"/>
      <c r="P226" s="10"/>
      <c r="Q226" s="10"/>
      <c r="R226" s="10"/>
    </row>
    <row r="227" spans="1:18" ht="15.75" thickBot="1" x14ac:dyDescent="0.3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10"/>
      <c r="P227" s="10"/>
      <c r="Q227" s="10"/>
      <c r="R227" s="10"/>
    </row>
    <row r="228" spans="1:18" x14ac:dyDescent="0.25">
      <c r="A228" s="16">
        <v>3</v>
      </c>
      <c r="B228" s="77" t="s">
        <v>46</v>
      </c>
      <c r="C228" s="77"/>
      <c r="D228" s="77"/>
      <c r="E228" s="78">
        <f>E229+E238</f>
        <v>85000</v>
      </c>
      <c r="F228" s="79"/>
      <c r="G228" s="80"/>
      <c r="H228" s="81">
        <f>H229+H238</f>
        <v>102725</v>
      </c>
      <c r="I228" s="81"/>
      <c r="J228" s="81">
        <f>J229+J238</f>
        <v>85341.920000000013</v>
      </c>
      <c r="K228" s="78"/>
      <c r="L228" s="82">
        <f>J228/H228*100</f>
        <v>83.078043319542488</v>
      </c>
      <c r="M228" s="83"/>
      <c r="N228" s="84"/>
      <c r="O228" s="10"/>
      <c r="P228" s="10"/>
      <c r="Q228" s="10"/>
      <c r="R228" s="10"/>
    </row>
    <row r="229" spans="1:18" x14ac:dyDescent="0.25">
      <c r="A229" s="17">
        <v>31</v>
      </c>
      <c r="B229" s="50" t="s">
        <v>47</v>
      </c>
      <c r="C229" s="50"/>
      <c r="D229" s="50"/>
      <c r="E229" s="51">
        <f>E230+E234+E235</f>
        <v>38000</v>
      </c>
      <c r="F229" s="52"/>
      <c r="G229" s="53"/>
      <c r="H229" s="54">
        <f>H230+H234+H235</f>
        <v>27525</v>
      </c>
      <c r="I229" s="54"/>
      <c r="J229" s="54">
        <f>J230+J234+J235</f>
        <v>24143.07</v>
      </c>
      <c r="K229" s="51"/>
      <c r="L229" s="55">
        <f t="shared" ref="L229:L257" si="9">J229/H229*100</f>
        <v>87.71324250681198</v>
      </c>
      <c r="M229" s="56"/>
      <c r="N229" s="57"/>
      <c r="O229" s="10"/>
      <c r="P229" s="10"/>
      <c r="Q229" s="10"/>
      <c r="R229" s="10"/>
    </row>
    <row r="230" spans="1:18" x14ac:dyDescent="0.25">
      <c r="A230" s="16">
        <v>311</v>
      </c>
      <c r="B230" s="77" t="s">
        <v>48</v>
      </c>
      <c r="C230" s="77"/>
      <c r="D230" s="77"/>
      <c r="E230" s="78">
        <f>SUM(E231:G233)</f>
        <v>30000</v>
      </c>
      <c r="F230" s="79"/>
      <c r="G230" s="80"/>
      <c r="H230" s="81">
        <f>SUM(H231:I233)</f>
        <v>20000</v>
      </c>
      <c r="I230" s="81"/>
      <c r="J230" s="81">
        <f>SUM(J231:K233)</f>
        <v>18427.509999999998</v>
      </c>
      <c r="K230" s="78"/>
      <c r="L230" s="112">
        <f t="shared" si="9"/>
        <v>92.13754999999999</v>
      </c>
      <c r="M230" s="113"/>
      <c r="N230" s="114"/>
      <c r="O230" s="10"/>
      <c r="P230" s="10"/>
      <c r="Q230" s="10"/>
      <c r="R230" s="10"/>
    </row>
    <row r="231" spans="1:18" x14ac:dyDescent="0.25">
      <c r="A231" s="18">
        <v>3111</v>
      </c>
      <c r="B231" s="92" t="s">
        <v>49</v>
      </c>
      <c r="C231" s="92"/>
      <c r="D231" s="92"/>
      <c r="E231" s="61">
        <v>30000</v>
      </c>
      <c r="F231" s="62"/>
      <c r="G231" s="63"/>
      <c r="H231" s="121">
        <v>20000</v>
      </c>
      <c r="I231" s="121"/>
      <c r="J231" s="121">
        <v>18427.509999999998</v>
      </c>
      <c r="K231" s="61"/>
      <c r="L231" s="115">
        <f t="shared" si="9"/>
        <v>92.13754999999999</v>
      </c>
      <c r="M231" s="116"/>
      <c r="N231" s="117"/>
      <c r="O231" s="10"/>
      <c r="P231" s="10"/>
      <c r="Q231" s="10"/>
      <c r="R231" s="10"/>
    </row>
    <row r="232" spans="1:18" x14ac:dyDescent="0.25">
      <c r="A232" s="18">
        <v>3113</v>
      </c>
      <c r="B232" s="109" t="s">
        <v>50</v>
      </c>
      <c r="C232" s="109"/>
      <c r="D232" s="109"/>
      <c r="E232" s="61"/>
      <c r="F232" s="62"/>
      <c r="G232" s="63"/>
      <c r="H232" s="121"/>
      <c r="I232" s="121"/>
      <c r="J232" s="121"/>
      <c r="K232" s="61"/>
      <c r="L232" s="115"/>
      <c r="M232" s="116"/>
      <c r="N232" s="117"/>
      <c r="O232" s="10"/>
      <c r="P232" s="10"/>
      <c r="Q232" s="10"/>
      <c r="R232" s="10"/>
    </row>
    <row r="233" spans="1:18" x14ac:dyDescent="0.25">
      <c r="A233" s="18">
        <v>3114</v>
      </c>
      <c r="B233" s="109" t="s">
        <v>51</v>
      </c>
      <c r="C233" s="109"/>
      <c r="D233" s="109"/>
      <c r="E233" s="61"/>
      <c r="F233" s="62"/>
      <c r="G233" s="63"/>
      <c r="H233" s="121"/>
      <c r="I233" s="121"/>
      <c r="J233" s="121"/>
      <c r="K233" s="61"/>
      <c r="L233" s="115"/>
      <c r="M233" s="116"/>
      <c r="N233" s="117"/>
      <c r="O233" s="10"/>
      <c r="P233" s="10"/>
      <c r="Q233" s="10"/>
      <c r="R233" s="10"/>
    </row>
    <row r="234" spans="1:18" x14ac:dyDescent="0.25">
      <c r="A234" s="16">
        <v>312</v>
      </c>
      <c r="B234" s="77" t="s">
        <v>52</v>
      </c>
      <c r="C234" s="77"/>
      <c r="D234" s="77"/>
      <c r="E234" s="78">
        <v>3000</v>
      </c>
      <c r="F234" s="79"/>
      <c r="G234" s="80"/>
      <c r="H234" s="81">
        <v>4425</v>
      </c>
      <c r="I234" s="81"/>
      <c r="J234" s="81">
        <v>2675</v>
      </c>
      <c r="K234" s="78"/>
      <c r="L234" s="112">
        <f t="shared" si="9"/>
        <v>60.451977401129945</v>
      </c>
      <c r="M234" s="113"/>
      <c r="N234" s="114"/>
      <c r="O234" s="10"/>
      <c r="P234" s="10"/>
      <c r="Q234" s="10"/>
      <c r="R234" s="10"/>
    </row>
    <row r="235" spans="1:18" x14ac:dyDescent="0.25">
      <c r="A235" s="16">
        <v>313</v>
      </c>
      <c r="B235" s="77" t="s">
        <v>53</v>
      </c>
      <c r="C235" s="77"/>
      <c r="D235" s="77"/>
      <c r="E235" s="78">
        <f>E236+E237</f>
        <v>5000</v>
      </c>
      <c r="F235" s="79"/>
      <c r="G235" s="80"/>
      <c r="H235" s="81">
        <f>H236+H237</f>
        <v>3100</v>
      </c>
      <c r="I235" s="81"/>
      <c r="J235" s="81">
        <f>J236</f>
        <v>3040.56</v>
      </c>
      <c r="K235" s="78"/>
      <c r="L235" s="112">
        <f t="shared" si="9"/>
        <v>98.082580645161286</v>
      </c>
      <c r="M235" s="113"/>
      <c r="N235" s="114"/>
      <c r="O235" s="10"/>
      <c r="P235" s="10"/>
      <c r="Q235" s="10"/>
      <c r="R235" s="10"/>
    </row>
    <row r="236" spans="1:18" x14ac:dyDescent="0.25">
      <c r="A236" s="18">
        <v>3132</v>
      </c>
      <c r="B236" s="109" t="s">
        <v>54</v>
      </c>
      <c r="C236" s="109"/>
      <c r="D236" s="109"/>
      <c r="E236" s="61">
        <v>5000</v>
      </c>
      <c r="F236" s="62"/>
      <c r="G236" s="63"/>
      <c r="H236" s="121">
        <v>3100</v>
      </c>
      <c r="I236" s="121"/>
      <c r="J236" s="121">
        <v>3040.56</v>
      </c>
      <c r="K236" s="61"/>
      <c r="L236" s="115">
        <f t="shared" si="9"/>
        <v>98.082580645161286</v>
      </c>
      <c r="M236" s="116"/>
      <c r="N236" s="117"/>
      <c r="O236" s="10"/>
      <c r="P236" s="10"/>
      <c r="Q236" s="10"/>
      <c r="R236" s="10"/>
    </row>
    <row r="237" spans="1:18" x14ac:dyDescent="0.25">
      <c r="A237" s="18">
        <v>3133</v>
      </c>
      <c r="B237" s="109" t="s">
        <v>55</v>
      </c>
      <c r="C237" s="109"/>
      <c r="D237" s="109"/>
      <c r="E237" s="61"/>
      <c r="F237" s="62"/>
      <c r="G237" s="63"/>
      <c r="H237" s="121"/>
      <c r="I237" s="121"/>
      <c r="J237" s="121"/>
      <c r="K237" s="61"/>
      <c r="L237" s="115"/>
      <c r="M237" s="116"/>
      <c r="N237" s="117"/>
      <c r="O237" s="10"/>
      <c r="P237" s="10"/>
      <c r="Q237" s="10"/>
      <c r="R237" s="10"/>
    </row>
    <row r="238" spans="1:18" x14ac:dyDescent="0.25">
      <c r="A238" s="17">
        <v>32</v>
      </c>
      <c r="B238" s="50" t="s">
        <v>56</v>
      </c>
      <c r="C238" s="50"/>
      <c r="D238" s="50"/>
      <c r="E238" s="51">
        <f>E239+E243+E246</f>
        <v>47000</v>
      </c>
      <c r="F238" s="52"/>
      <c r="G238" s="53"/>
      <c r="H238" s="54">
        <f>H239+H243+H246</f>
        <v>75200</v>
      </c>
      <c r="I238" s="54"/>
      <c r="J238" s="54">
        <f>J239+J243+J246</f>
        <v>61198.850000000006</v>
      </c>
      <c r="K238" s="51"/>
      <c r="L238" s="55">
        <f t="shared" si="9"/>
        <v>81.381449468085108</v>
      </c>
      <c r="M238" s="56"/>
      <c r="N238" s="57"/>
      <c r="O238" s="10"/>
      <c r="P238" s="10"/>
      <c r="Q238" s="10"/>
      <c r="R238" s="10"/>
    </row>
    <row r="239" spans="1:18" x14ac:dyDescent="0.25">
      <c r="A239" s="16">
        <v>321</v>
      </c>
      <c r="B239" s="77" t="s">
        <v>57</v>
      </c>
      <c r="C239" s="77"/>
      <c r="D239" s="77"/>
      <c r="E239" s="78">
        <f>SUM(E240:G242)</f>
        <v>0</v>
      </c>
      <c r="F239" s="79"/>
      <c r="G239" s="80"/>
      <c r="H239" s="81">
        <f>SUM(H240:I242)</f>
        <v>200</v>
      </c>
      <c r="I239" s="81"/>
      <c r="J239" s="81">
        <f>SUM(J240:K242)</f>
        <v>248.47</v>
      </c>
      <c r="K239" s="78"/>
      <c r="L239" s="112">
        <f t="shared" si="9"/>
        <v>124.23500000000001</v>
      </c>
      <c r="M239" s="113"/>
      <c r="N239" s="114"/>
      <c r="O239" s="10"/>
      <c r="P239" s="10"/>
      <c r="Q239" s="10"/>
      <c r="R239" s="10"/>
    </row>
    <row r="240" spans="1:18" x14ac:dyDescent="0.25">
      <c r="A240" s="18">
        <v>3211</v>
      </c>
      <c r="B240" s="109" t="s">
        <v>58</v>
      </c>
      <c r="C240" s="109"/>
      <c r="D240" s="109"/>
      <c r="E240" s="61"/>
      <c r="F240" s="62"/>
      <c r="G240" s="63"/>
      <c r="H240" s="121">
        <v>200</v>
      </c>
      <c r="I240" s="121"/>
      <c r="J240" s="121">
        <v>248.47</v>
      </c>
      <c r="K240" s="61"/>
      <c r="L240" s="115">
        <f t="shared" si="9"/>
        <v>124.23500000000001</v>
      </c>
      <c r="M240" s="116"/>
      <c r="N240" s="117"/>
      <c r="O240" s="10"/>
      <c r="P240" s="10"/>
      <c r="Q240" s="10"/>
      <c r="R240" s="10"/>
    </row>
    <row r="241" spans="1:18" x14ac:dyDescent="0.25">
      <c r="A241" s="18">
        <v>3212</v>
      </c>
      <c r="B241" s="109" t="s">
        <v>59</v>
      </c>
      <c r="C241" s="109"/>
      <c r="D241" s="109"/>
      <c r="E241" s="61"/>
      <c r="F241" s="62"/>
      <c r="G241" s="63"/>
      <c r="H241" s="121"/>
      <c r="I241" s="121"/>
      <c r="J241" s="121"/>
      <c r="K241" s="61"/>
      <c r="L241" s="115"/>
      <c r="M241" s="116"/>
      <c r="N241" s="117"/>
      <c r="O241" s="10"/>
      <c r="P241" s="10"/>
      <c r="Q241" s="10"/>
      <c r="R241" s="10"/>
    </row>
    <row r="242" spans="1:18" x14ac:dyDescent="0.25">
      <c r="A242" s="18">
        <v>3213</v>
      </c>
      <c r="B242" s="109" t="s">
        <v>60</v>
      </c>
      <c r="C242" s="109"/>
      <c r="D242" s="109"/>
      <c r="E242" s="61"/>
      <c r="F242" s="62"/>
      <c r="G242" s="63"/>
      <c r="H242" s="121"/>
      <c r="I242" s="121"/>
      <c r="J242" s="121"/>
      <c r="K242" s="61"/>
      <c r="L242" s="115"/>
      <c r="M242" s="116"/>
      <c r="N242" s="117"/>
      <c r="O242" s="10"/>
      <c r="P242" s="10"/>
      <c r="Q242" s="10"/>
      <c r="R242" s="10"/>
    </row>
    <row r="243" spans="1:18" x14ac:dyDescent="0.25">
      <c r="A243" s="16">
        <v>322</v>
      </c>
      <c r="B243" s="77" t="s">
        <v>61</v>
      </c>
      <c r="C243" s="77"/>
      <c r="D243" s="77"/>
      <c r="E243" s="78">
        <f>SUM(E244:G245)</f>
        <v>37000</v>
      </c>
      <c r="F243" s="79"/>
      <c r="G243" s="80"/>
      <c r="H243" s="81">
        <f>SUM(H244:I245)</f>
        <v>40000</v>
      </c>
      <c r="I243" s="81"/>
      <c r="J243" s="81">
        <f>SUM(J244:K245)</f>
        <v>36955.83</v>
      </c>
      <c r="K243" s="78"/>
      <c r="L243" s="112">
        <f t="shared" si="9"/>
        <v>92.389575000000008</v>
      </c>
      <c r="M243" s="113"/>
      <c r="N243" s="114"/>
      <c r="O243" s="10"/>
      <c r="P243" s="10"/>
      <c r="Q243" s="10"/>
      <c r="R243" s="10"/>
    </row>
    <row r="244" spans="1:18" x14ac:dyDescent="0.25">
      <c r="A244" s="18">
        <v>3221</v>
      </c>
      <c r="B244" s="109" t="s">
        <v>62</v>
      </c>
      <c r="C244" s="109"/>
      <c r="D244" s="109"/>
      <c r="E244" s="61"/>
      <c r="F244" s="62"/>
      <c r="G244" s="63"/>
      <c r="H244" s="121"/>
      <c r="I244" s="121"/>
      <c r="J244" s="121"/>
      <c r="K244" s="61"/>
      <c r="L244" s="115"/>
      <c r="M244" s="116"/>
      <c r="N244" s="117"/>
      <c r="O244" s="10"/>
      <c r="P244" s="10"/>
      <c r="Q244" s="10"/>
      <c r="R244" s="10"/>
    </row>
    <row r="245" spans="1:18" x14ac:dyDescent="0.25">
      <c r="A245" s="18">
        <v>3222</v>
      </c>
      <c r="B245" s="109" t="s">
        <v>63</v>
      </c>
      <c r="C245" s="109"/>
      <c r="D245" s="109"/>
      <c r="E245" s="61">
        <v>37000</v>
      </c>
      <c r="F245" s="62"/>
      <c r="G245" s="63"/>
      <c r="H245" s="121">
        <v>40000</v>
      </c>
      <c r="I245" s="121"/>
      <c r="J245" s="121">
        <v>36955.83</v>
      </c>
      <c r="K245" s="61"/>
      <c r="L245" s="115">
        <f t="shared" si="9"/>
        <v>92.389575000000008</v>
      </c>
      <c r="M245" s="116"/>
      <c r="N245" s="117"/>
      <c r="O245" s="10"/>
      <c r="P245" s="10"/>
      <c r="Q245" s="10"/>
      <c r="R245" s="10"/>
    </row>
    <row r="246" spans="1:18" x14ac:dyDescent="0.25">
      <c r="A246" s="16">
        <v>323</v>
      </c>
      <c r="B246" s="77" t="s">
        <v>68</v>
      </c>
      <c r="C246" s="77"/>
      <c r="D246" s="77"/>
      <c r="E246" s="78">
        <f>SUM(E247:G253)</f>
        <v>10000</v>
      </c>
      <c r="F246" s="79"/>
      <c r="G246" s="80"/>
      <c r="H246" s="81">
        <f>SUM(H247:I253)</f>
        <v>35000</v>
      </c>
      <c r="I246" s="81"/>
      <c r="J246" s="81">
        <f>SUM(J247:K253)</f>
        <v>23994.55</v>
      </c>
      <c r="K246" s="78"/>
      <c r="L246" s="112">
        <f t="shared" si="9"/>
        <v>68.55585714285715</v>
      </c>
      <c r="M246" s="113"/>
      <c r="N246" s="114"/>
      <c r="O246" s="10"/>
      <c r="P246" s="10"/>
      <c r="Q246" s="10"/>
      <c r="R246" s="10"/>
    </row>
    <row r="247" spans="1:18" x14ac:dyDescent="0.25">
      <c r="A247" s="18">
        <v>3231</v>
      </c>
      <c r="B247" s="109" t="s">
        <v>69</v>
      </c>
      <c r="C247" s="109"/>
      <c r="D247" s="109"/>
      <c r="E247" s="61"/>
      <c r="F247" s="62"/>
      <c r="G247" s="63"/>
      <c r="H247" s="121"/>
      <c r="I247" s="121"/>
      <c r="J247" s="121"/>
      <c r="K247" s="61"/>
      <c r="L247" s="115"/>
      <c r="M247" s="116"/>
      <c r="N247" s="117"/>
      <c r="O247" s="10"/>
      <c r="P247" s="10"/>
      <c r="Q247" s="10"/>
      <c r="R247" s="10"/>
    </row>
    <row r="248" spans="1:18" x14ac:dyDescent="0.25">
      <c r="A248" s="18">
        <v>3232</v>
      </c>
      <c r="B248" s="109" t="s">
        <v>70</v>
      </c>
      <c r="C248" s="109"/>
      <c r="D248" s="109"/>
      <c r="E248" s="61">
        <v>10000</v>
      </c>
      <c r="F248" s="62"/>
      <c r="G248" s="63"/>
      <c r="H248" s="121">
        <v>25000</v>
      </c>
      <c r="I248" s="121"/>
      <c r="J248" s="121">
        <v>18750</v>
      </c>
      <c r="K248" s="61"/>
      <c r="L248" s="115">
        <f t="shared" si="9"/>
        <v>75</v>
      </c>
      <c r="M248" s="116"/>
      <c r="N248" s="117"/>
      <c r="O248" s="10"/>
      <c r="P248" s="10"/>
      <c r="Q248" s="10"/>
      <c r="R248" s="10"/>
    </row>
    <row r="249" spans="1:18" x14ac:dyDescent="0.25">
      <c r="A249" s="18">
        <v>3234</v>
      </c>
      <c r="B249" s="109" t="s">
        <v>71</v>
      </c>
      <c r="C249" s="109"/>
      <c r="D249" s="109"/>
      <c r="E249" s="61"/>
      <c r="F249" s="62"/>
      <c r="G249" s="63"/>
      <c r="H249" s="121"/>
      <c r="I249" s="121"/>
      <c r="J249" s="121"/>
      <c r="K249" s="61"/>
      <c r="L249" s="115"/>
      <c r="M249" s="116"/>
      <c r="N249" s="117"/>
      <c r="O249" s="10"/>
      <c r="P249" s="10"/>
      <c r="Q249" s="10"/>
      <c r="R249" s="10"/>
    </row>
    <row r="250" spans="1:18" x14ac:dyDescent="0.25">
      <c r="A250" s="18">
        <v>3236</v>
      </c>
      <c r="B250" s="109" t="s">
        <v>72</v>
      </c>
      <c r="C250" s="109"/>
      <c r="D250" s="109"/>
      <c r="E250" s="61"/>
      <c r="F250" s="62"/>
      <c r="G250" s="63"/>
      <c r="H250" s="121"/>
      <c r="I250" s="121"/>
      <c r="J250" s="121"/>
      <c r="K250" s="61"/>
      <c r="L250" s="115"/>
      <c r="M250" s="116"/>
      <c r="N250" s="117"/>
      <c r="O250" s="10"/>
      <c r="P250" s="10"/>
      <c r="Q250" s="10"/>
      <c r="R250" s="10"/>
    </row>
    <row r="251" spans="1:18" x14ac:dyDescent="0.25">
      <c r="A251" s="18">
        <v>3237</v>
      </c>
      <c r="B251" s="109" t="s">
        <v>73</v>
      </c>
      <c r="C251" s="109"/>
      <c r="D251" s="109"/>
      <c r="E251" s="61"/>
      <c r="F251" s="62"/>
      <c r="G251" s="63"/>
      <c r="H251" s="121">
        <v>10000</v>
      </c>
      <c r="I251" s="121"/>
      <c r="J251" s="121">
        <v>5244.55</v>
      </c>
      <c r="K251" s="61"/>
      <c r="L251" s="115">
        <f t="shared" si="9"/>
        <v>52.445500000000003</v>
      </c>
      <c r="M251" s="116"/>
      <c r="N251" s="117"/>
      <c r="O251" s="10"/>
      <c r="P251" s="10"/>
      <c r="Q251" s="10"/>
      <c r="R251" s="10"/>
    </row>
    <row r="252" spans="1:18" x14ac:dyDescent="0.25">
      <c r="A252" s="18">
        <v>3238</v>
      </c>
      <c r="B252" s="109" t="s">
        <v>74</v>
      </c>
      <c r="C252" s="109"/>
      <c r="D252" s="109"/>
      <c r="E252" s="61"/>
      <c r="F252" s="62"/>
      <c r="G252" s="63"/>
      <c r="H252" s="121"/>
      <c r="I252" s="121"/>
      <c r="J252" s="121"/>
      <c r="K252" s="61"/>
      <c r="L252" s="115"/>
      <c r="M252" s="116"/>
      <c r="N252" s="117"/>
      <c r="O252" s="10"/>
      <c r="P252" s="10"/>
      <c r="Q252" s="10"/>
      <c r="R252" s="10"/>
    </row>
    <row r="253" spans="1:18" x14ac:dyDescent="0.25">
      <c r="A253" s="18">
        <v>3239</v>
      </c>
      <c r="B253" s="109" t="s">
        <v>75</v>
      </c>
      <c r="C253" s="109"/>
      <c r="D253" s="109"/>
      <c r="E253" s="61"/>
      <c r="F253" s="62"/>
      <c r="G253" s="63"/>
      <c r="H253" s="121"/>
      <c r="I253" s="121"/>
      <c r="J253" s="121"/>
      <c r="K253" s="61"/>
      <c r="L253" s="115"/>
      <c r="M253" s="116"/>
      <c r="N253" s="117"/>
      <c r="O253" s="10"/>
      <c r="P253" s="10"/>
      <c r="Q253" s="10"/>
      <c r="R253" s="10"/>
    </row>
    <row r="254" spans="1:18" x14ac:dyDescent="0.25">
      <c r="A254" s="16">
        <v>4</v>
      </c>
      <c r="B254" s="77" t="s">
        <v>83</v>
      </c>
      <c r="C254" s="77"/>
      <c r="D254" s="77"/>
      <c r="E254" s="78">
        <f>E255</f>
        <v>0</v>
      </c>
      <c r="F254" s="79"/>
      <c r="G254" s="80"/>
      <c r="H254" s="81">
        <f>H255</f>
        <v>1200</v>
      </c>
      <c r="I254" s="81"/>
      <c r="J254" s="81">
        <f>J255</f>
        <v>1200</v>
      </c>
      <c r="K254" s="78"/>
      <c r="L254" s="112">
        <f t="shared" si="9"/>
        <v>100</v>
      </c>
      <c r="M254" s="113"/>
      <c r="N254" s="114"/>
      <c r="O254" s="10"/>
      <c r="P254" s="10"/>
      <c r="Q254" s="10"/>
      <c r="R254" s="10"/>
    </row>
    <row r="255" spans="1:18" x14ac:dyDescent="0.25">
      <c r="A255" s="17">
        <v>42</v>
      </c>
      <c r="B255" s="50" t="s">
        <v>84</v>
      </c>
      <c r="C255" s="50"/>
      <c r="D255" s="50"/>
      <c r="E255" s="51">
        <f>E256</f>
        <v>0</v>
      </c>
      <c r="F255" s="52"/>
      <c r="G255" s="53"/>
      <c r="H255" s="54">
        <f>H256</f>
        <v>1200</v>
      </c>
      <c r="I255" s="54"/>
      <c r="J255" s="54">
        <f>J256</f>
        <v>1200</v>
      </c>
      <c r="K255" s="51"/>
      <c r="L255" s="55">
        <f t="shared" si="9"/>
        <v>100</v>
      </c>
      <c r="M255" s="56"/>
      <c r="N255" s="57"/>
      <c r="O255" s="10"/>
      <c r="P255" s="10"/>
      <c r="Q255" s="10"/>
      <c r="R255" s="10"/>
    </row>
    <row r="256" spans="1:18" x14ac:dyDescent="0.25">
      <c r="A256" s="16">
        <v>422</v>
      </c>
      <c r="B256" s="77" t="s">
        <v>85</v>
      </c>
      <c r="C256" s="77"/>
      <c r="D256" s="77"/>
      <c r="E256" s="78">
        <f>SUM(E257:G257)</f>
        <v>0</v>
      </c>
      <c r="F256" s="79"/>
      <c r="G256" s="80"/>
      <c r="H256" s="81">
        <f>SUM(H257:I257)</f>
        <v>1200</v>
      </c>
      <c r="I256" s="81"/>
      <c r="J256" s="81">
        <f>J257</f>
        <v>1200</v>
      </c>
      <c r="K256" s="78"/>
      <c r="L256" s="115">
        <f t="shared" si="9"/>
        <v>100</v>
      </c>
      <c r="M256" s="116"/>
      <c r="N256" s="117"/>
      <c r="O256" s="10"/>
      <c r="P256" s="10"/>
      <c r="Q256" s="10"/>
      <c r="R256" s="10"/>
    </row>
    <row r="257" spans="1:18" x14ac:dyDescent="0.25">
      <c r="A257" s="18">
        <v>4227</v>
      </c>
      <c r="B257" s="109" t="s">
        <v>87</v>
      </c>
      <c r="C257" s="109"/>
      <c r="D257" s="109"/>
      <c r="E257" s="61"/>
      <c r="F257" s="62"/>
      <c r="G257" s="63"/>
      <c r="H257" s="121">
        <v>1200</v>
      </c>
      <c r="I257" s="121"/>
      <c r="J257" s="121">
        <v>1200</v>
      </c>
      <c r="K257" s="61"/>
      <c r="L257" s="115">
        <f t="shared" si="9"/>
        <v>100</v>
      </c>
      <c r="M257" s="116"/>
      <c r="N257" s="117"/>
      <c r="O257" s="10"/>
      <c r="P257" s="10"/>
      <c r="Q257" s="10"/>
      <c r="R257" s="10"/>
    </row>
    <row r="258" spans="1:18" x14ac:dyDescent="0.25">
      <c r="O258" s="10"/>
      <c r="P258" s="10"/>
      <c r="Q258" s="10"/>
      <c r="R258" s="10"/>
    </row>
    <row r="259" spans="1:18" x14ac:dyDescent="0.25">
      <c r="A259" s="1" t="s">
        <v>108</v>
      </c>
    </row>
    <row r="260" spans="1:18" ht="15.75" thickBot="1" x14ac:dyDescent="0.3"/>
    <row r="261" spans="1:18" x14ac:dyDescent="0.25">
      <c r="A261" s="42" t="s">
        <v>22</v>
      </c>
      <c r="B261" s="101" t="s">
        <v>7</v>
      </c>
      <c r="C261" s="101"/>
      <c r="D261" s="101"/>
      <c r="E261" s="102" t="s">
        <v>8</v>
      </c>
      <c r="F261" s="103"/>
      <c r="G261" s="104"/>
      <c r="H261" s="125" t="s">
        <v>9</v>
      </c>
      <c r="I261" s="125"/>
      <c r="J261" s="125" t="s">
        <v>94</v>
      </c>
      <c r="K261" s="102"/>
      <c r="L261" s="126" t="s">
        <v>104</v>
      </c>
      <c r="M261" s="125"/>
      <c r="N261" s="127"/>
    </row>
    <row r="262" spans="1:18" x14ac:dyDescent="0.25">
      <c r="A262" s="3" t="s">
        <v>15</v>
      </c>
      <c r="B262" s="88" t="s">
        <v>27</v>
      </c>
      <c r="C262" s="88"/>
      <c r="D262" s="88"/>
      <c r="E262" s="85" t="s">
        <v>28</v>
      </c>
      <c r="F262" s="86"/>
      <c r="G262" s="87"/>
      <c r="H262" s="88" t="s">
        <v>10</v>
      </c>
      <c r="I262" s="88"/>
      <c r="J262" s="88" t="s">
        <v>11</v>
      </c>
      <c r="K262" s="85"/>
      <c r="L262" s="89"/>
      <c r="M262" s="90"/>
      <c r="N262" s="91"/>
    </row>
    <row r="263" spans="1:18" x14ac:dyDescent="0.25">
      <c r="A263" s="3">
        <v>6</v>
      </c>
      <c r="B263" s="92" t="s">
        <v>16</v>
      </c>
      <c r="C263" s="92"/>
      <c r="D263" s="92"/>
      <c r="E263" s="93">
        <v>71000</v>
      </c>
      <c r="F263" s="94"/>
      <c r="G263" s="95"/>
      <c r="H263" s="96">
        <v>74500</v>
      </c>
      <c r="I263" s="96"/>
      <c r="J263" s="96">
        <v>63763.41</v>
      </c>
      <c r="K263" s="97"/>
      <c r="L263" s="98">
        <f>J263/H263*100</f>
        <v>85.588469798657712</v>
      </c>
      <c r="M263" s="99"/>
      <c r="N263" s="100"/>
    </row>
    <row r="264" spans="1:18" x14ac:dyDescent="0.25">
      <c r="A264" s="3">
        <v>7</v>
      </c>
      <c r="B264" s="92" t="s">
        <v>17</v>
      </c>
      <c r="C264" s="92"/>
      <c r="D264" s="92"/>
      <c r="E264" s="122"/>
      <c r="F264" s="123"/>
      <c r="G264" s="124"/>
      <c r="H264" s="96"/>
      <c r="I264" s="96"/>
      <c r="J264" s="96"/>
      <c r="K264" s="97"/>
      <c r="L264" s="98"/>
      <c r="M264" s="99"/>
      <c r="N264" s="100"/>
    </row>
    <row r="265" spans="1:18" x14ac:dyDescent="0.25">
      <c r="A265" s="7"/>
      <c r="B265" s="77" t="s">
        <v>18</v>
      </c>
      <c r="C265" s="77"/>
      <c r="D265" s="77"/>
      <c r="E265" s="118">
        <f>E263+E264</f>
        <v>71000</v>
      </c>
      <c r="F265" s="119"/>
      <c r="G265" s="120"/>
      <c r="H265" s="110">
        <f>H263+H264</f>
        <v>74500</v>
      </c>
      <c r="I265" s="110"/>
      <c r="J265" s="110">
        <f>J263+J264</f>
        <v>63763.41</v>
      </c>
      <c r="K265" s="111"/>
      <c r="L265" s="112">
        <f>L263</f>
        <v>85.588469798657712</v>
      </c>
      <c r="M265" s="113"/>
      <c r="N265" s="114"/>
    </row>
    <row r="266" spans="1:18" x14ac:dyDescent="0.25">
      <c r="A266" s="3">
        <v>3</v>
      </c>
      <c r="B266" s="109" t="s">
        <v>19</v>
      </c>
      <c r="C266" s="109"/>
      <c r="D266" s="109"/>
      <c r="E266" s="61">
        <v>61000</v>
      </c>
      <c r="F266" s="62"/>
      <c r="G266" s="63"/>
      <c r="H266" s="96">
        <v>54500</v>
      </c>
      <c r="I266" s="96"/>
      <c r="J266" s="96">
        <v>49313.53</v>
      </c>
      <c r="K266" s="97"/>
      <c r="L266" s="98">
        <f>J266/H266*100</f>
        <v>90.483541284403671</v>
      </c>
      <c r="M266" s="99"/>
      <c r="N266" s="100"/>
    </row>
    <row r="267" spans="1:18" x14ac:dyDescent="0.25">
      <c r="A267" s="3">
        <v>4</v>
      </c>
      <c r="B267" s="109" t="s">
        <v>20</v>
      </c>
      <c r="C267" s="109"/>
      <c r="D267" s="109"/>
      <c r="E267" s="61">
        <v>10000</v>
      </c>
      <c r="F267" s="62"/>
      <c r="G267" s="63"/>
      <c r="H267" s="96">
        <v>20000</v>
      </c>
      <c r="I267" s="96"/>
      <c r="J267" s="96">
        <v>16937.5</v>
      </c>
      <c r="K267" s="97"/>
      <c r="L267" s="98">
        <f>J267/H267*100</f>
        <v>84.6875</v>
      </c>
      <c r="M267" s="99"/>
      <c r="N267" s="100"/>
    </row>
    <row r="268" spans="1:18" x14ac:dyDescent="0.25">
      <c r="A268" s="8"/>
      <c r="B268" s="77" t="s">
        <v>21</v>
      </c>
      <c r="C268" s="77"/>
      <c r="D268" s="77"/>
      <c r="E268" s="78">
        <f>E266+E267</f>
        <v>71000</v>
      </c>
      <c r="F268" s="79"/>
      <c r="G268" s="80"/>
      <c r="H268" s="110">
        <f>H266+H267</f>
        <v>74500</v>
      </c>
      <c r="I268" s="110"/>
      <c r="J268" s="110">
        <f>J266+J267</f>
        <v>66251.03</v>
      </c>
      <c r="K268" s="111"/>
      <c r="L268" s="112">
        <f>J268/H268*100</f>
        <v>88.927557046979871</v>
      </c>
      <c r="M268" s="113"/>
      <c r="N268" s="114"/>
    </row>
    <row r="269" spans="1:18" x14ac:dyDescent="0.25">
      <c r="A269" s="5"/>
      <c r="B269" s="105" t="s">
        <v>23</v>
      </c>
      <c r="C269" s="105"/>
      <c r="D269" s="105"/>
      <c r="E269" s="61"/>
      <c r="F269" s="62"/>
      <c r="G269" s="63"/>
      <c r="H269" s="96"/>
      <c r="I269" s="96"/>
      <c r="J269" s="96"/>
      <c r="K269" s="97"/>
      <c r="L269" s="106"/>
      <c r="M269" s="107"/>
      <c r="N269" s="108"/>
    </row>
    <row r="270" spans="1:18" x14ac:dyDescent="0.25">
      <c r="A270" s="5"/>
      <c r="B270" s="105" t="s">
        <v>24</v>
      </c>
      <c r="C270" s="105"/>
      <c r="D270" s="105"/>
      <c r="E270" s="93"/>
      <c r="F270" s="94"/>
      <c r="G270" s="95"/>
      <c r="H270" s="96"/>
      <c r="I270" s="96"/>
      <c r="J270" s="96"/>
      <c r="K270" s="97"/>
      <c r="L270" s="106"/>
      <c r="M270" s="107"/>
      <c r="N270" s="108"/>
    </row>
    <row r="271" spans="1:18" ht="15.75" thickBot="1" x14ac:dyDescent="0.3">
      <c r="A271" s="9"/>
      <c r="B271" s="68" t="s">
        <v>25</v>
      </c>
      <c r="C271" s="68"/>
      <c r="D271" s="68"/>
      <c r="E271" s="69"/>
      <c r="F271" s="70"/>
      <c r="G271" s="71"/>
      <c r="H271" s="72"/>
      <c r="I271" s="72"/>
      <c r="J271" s="72">
        <f>J265-J268</f>
        <v>-2487.6199999999953</v>
      </c>
      <c r="K271" s="73"/>
      <c r="L271" s="74"/>
      <c r="M271" s="75"/>
      <c r="N271" s="76"/>
    </row>
    <row r="272" spans="1:18" ht="15.75" thickBot="1" x14ac:dyDescent="0.3"/>
    <row r="273" spans="1:14" x14ac:dyDescent="0.25">
      <c r="A273" s="16">
        <v>3</v>
      </c>
      <c r="B273" s="77" t="s">
        <v>46</v>
      </c>
      <c r="C273" s="77"/>
      <c r="D273" s="77"/>
      <c r="E273" s="78">
        <f>E274+E283</f>
        <v>61000</v>
      </c>
      <c r="F273" s="79"/>
      <c r="G273" s="80"/>
      <c r="H273" s="81">
        <f>H274+H283</f>
        <v>54500</v>
      </c>
      <c r="I273" s="81"/>
      <c r="J273" s="81">
        <f>J274+J283</f>
        <v>49313.53</v>
      </c>
      <c r="K273" s="78"/>
      <c r="L273" s="82">
        <f>J273/H273*100</f>
        <v>90.483541284403671</v>
      </c>
      <c r="M273" s="83"/>
      <c r="N273" s="84"/>
    </row>
    <row r="274" spans="1:14" x14ac:dyDescent="0.25">
      <c r="A274" s="17">
        <v>31</v>
      </c>
      <c r="B274" s="50" t="s">
        <v>47</v>
      </c>
      <c r="C274" s="50"/>
      <c r="D274" s="50"/>
      <c r="E274" s="51">
        <f>E275+E279+E280</f>
        <v>0</v>
      </c>
      <c r="F274" s="52"/>
      <c r="G274" s="53"/>
      <c r="H274" s="54">
        <f>H275+H279+H280</f>
        <v>1500</v>
      </c>
      <c r="I274" s="54"/>
      <c r="J274" s="54">
        <f>J275+J279+J280</f>
        <v>1413.3500000000001</v>
      </c>
      <c r="K274" s="51"/>
      <c r="L274" s="55">
        <f t="shared" ref="L274:L276" si="10">J274/H274*100</f>
        <v>94.223333333333343</v>
      </c>
      <c r="M274" s="56"/>
      <c r="N274" s="57"/>
    </row>
    <row r="275" spans="1:14" x14ac:dyDescent="0.25">
      <c r="A275" s="16">
        <v>311</v>
      </c>
      <c r="B275" s="77" t="s">
        <v>48</v>
      </c>
      <c r="C275" s="77"/>
      <c r="D275" s="77"/>
      <c r="E275" s="78">
        <f>SUM(E276:G278)</f>
        <v>0</v>
      </c>
      <c r="F275" s="79"/>
      <c r="G275" s="80"/>
      <c r="H275" s="81">
        <f>SUM(H276:I278)</f>
        <v>1500</v>
      </c>
      <c r="I275" s="81"/>
      <c r="J275" s="81">
        <f>SUM(J276:K278)</f>
        <v>1168.92</v>
      </c>
      <c r="K275" s="78"/>
      <c r="L275" s="112">
        <f t="shared" si="10"/>
        <v>77.928000000000011</v>
      </c>
      <c r="M275" s="113"/>
      <c r="N275" s="114"/>
    </row>
    <row r="276" spans="1:14" x14ac:dyDescent="0.25">
      <c r="A276" s="18">
        <v>3111</v>
      </c>
      <c r="B276" s="92" t="s">
        <v>49</v>
      </c>
      <c r="C276" s="92"/>
      <c r="D276" s="92"/>
      <c r="E276" s="61"/>
      <c r="F276" s="62"/>
      <c r="G276" s="63"/>
      <c r="H276" s="121">
        <v>1500</v>
      </c>
      <c r="I276" s="121"/>
      <c r="J276" s="121">
        <v>1168.92</v>
      </c>
      <c r="K276" s="61"/>
      <c r="L276" s="115">
        <f t="shared" si="10"/>
        <v>77.928000000000011</v>
      </c>
      <c r="M276" s="116"/>
      <c r="N276" s="117"/>
    </row>
    <row r="277" spans="1:14" x14ac:dyDescent="0.25">
      <c r="A277" s="18">
        <v>3113</v>
      </c>
      <c r="B277" s="109" t="s">
        <v>50</v>
      </c>
      <c r="C277" s="109"/>
      <c r="D277" s="109"/>
      <c r="E277" s="61"/>
      <c r="F277" s="62"/>
      <c r="G277" s="63"/>
      <c r="H277" s="121"/>
      <c r="I277" s="121"/>
      <c r="J277" s="121"/>
      <c r="K277" s="61"/>
      <c r="L277" s="115"/>
      <c r="M277" s="116"/>
      <c r="N277" s="117"/>
    </row>
    <row r="278" spans="1:14" x14ac:dyDescent="0.25">
      <c r="A278" s="18">
        <v>3114</v>
      </c>
      <c r="B278" s="109" t="s">
        <v>51</v>
      </c>
      <c r="C278" s="109"/>
      <c r="D278" s="109"/>
      <c r="E278" s="61"/>
      <c r="F278" s="62"/>
      <c r="G278" s="63"/>
      <c r="H278" s="121"/>
      <c r="I278" s="121"/>
      <c r="J278" s="121"/>
      <c r="K278" s="61"/>
      <c r="L278" s="115"/>
      <c r="M278" s="116"/>
      <c r="N278" s="117"/>
    </row>
    <row r="279" spans="1:14" x14ac:dyDescent="0.25">
      <c r="A279" s="16">
        <v>312</v>
      </c>
      <c r="B279" s="77" t="s">
        <v>52</v>
      </c>
      <c r="C279" s="77"/>
      <c r="D279" s="77"/>
      <c r="E279" s="78"/>
      <c r="F279" s="79"/>
      <c r="G279" s="80"/>
      <c r="H279" s="81"/>
      <c r="I279" s="81"/>
      <c r="J279" s="81"/>
      <c r="K279" s="78"/>
      <c r="L279" s="112"/>
      <c r="M279" s="113"/>
      <c r="N279" s="114"/>
    </row>
    <row r="280" spans="1:14" x14ac:dyDescent="0.25">
      <c r="A280" s="16">
        <v>313</v>
      </c>
      <c r="B280" s="77" t="s">
        <v>53</v>
      </c>
      <c r="C280" s="77"/>
      <c r="D280" s="77"/>
      <c r="E280" s="78">
        <f>E281+E282</f>
        <v>0</v>
      </c>
      <c r="F280" s="79"/>
      <c r="G280" s="80"/>
      <c r="H280" s="81">
        <f>H281+H282</f>
        <v>0</v>
      </c>
      <c r="I280" s="81"/>
      <c r="J280" s="81">
        <f>J281</f>
        <v>244.43</v>
      </c>
      <c r="K280" s="78"/>
      <c r="L280" s="112"/>
      <c r="M280" s="113"/>
      <c r="N280" s="114"/>
    </row>
    <row r="281" spans="1:14" x14ac:dyDescent="0.25">
      <c r="A281" s="18">
        <v>3132</v>
      </c>
      <c r="B281" s="109" t="s">
        <v>54</v>
      </c>
      <c r="C281" s="109"/>
      <c r="D281" s="109"/>
      <c r="E281" s="61"/>
      <c r="F281" s="62"/>
      <c r="G281" s="63"/>
      <c r="H281" s="121"/>
      <c r="I281" s="121"/>
      <c r="J281" s="121">
        <v>244.43</v>
      </c>
      <c r="K281" s="61"/>
      <c r="L281" s="115"/>
      <c r="M281" s="116"/>
      <c r="N281" s="117"/>
    </row>
    <row r="282" spans="1:14" x14ac:dyDescent="0.25">
      <c r="A282" s="18">
        <v>3133</v>
      </c>
      <c r="B282" s="109" t="s">
        <v>55</v>
      </c>
      <c r="C282" s="109"/>
      <c r="D282" s="109"/>
      <c r="E282" s="61"/>
      <c r="F282" s="62"/>
      <c r="G282" s="63"/>
      <c r="H282" s="121"/>
      <c r="I282" s="121"/>
      <c r="J282" s="121"/>
      <c r="K282" s="61"/>
      <c r="L282" s="115"/>
      <c r="M282" s="116"/>
      <c r="N282" s="117"/>
    </row>
    <row r="283" spans="1:14" x14ac:dyDescent="0.25">
      <c r="A283" s="17">
        <v>32</v>
      </c>
      <c r="B283" s="50" t="s">
        <v>56</v>
      </c>
      <c r="C283" s="50"/>
      <c r="D283" s="50"/>
      <c r="E283" s="51">
        <f>E284+E288+E291+E299</f>
        <v>61000</v>
      </c>
      <c r="F283" s="52"/>
      <c r="G283" s="53"/>
      <c r="H283" s="54">
        <f>H284+H288+H291+H299</f>
        <v>53000</v>
      </c>
      <c r="I283" s="54"/>
      <c r="J283" s="54">
        <f>J284+J288+J299+J291</f>
        <v>47900.18</v>
      </c>
      <c r="K283" s="51"/>
      <c r="L283" s="55">
        <f t="shared" ref="L283" si="11">J283/H283*100</f>
        <v>90.377698113207543</v>
      </c>
      <c r="M283" s="56"/>
      <c r="N283" s="57"/>
    </row>
    <row r="284" spans="1:14" x14ac:dyDescent="0.25">
      <c r="A284" s="16">
        <v>321</v>
      </c>
      <c r="B284" s="77" t="s">
        <v>57</v>
      </c>
      <c r="C284" s="77"/>
      <c r="D284" s="77"/>
      <c r="E284" s="78">
        <f>SUM(E285:G287)</f>
        <v>0</v>
      </c>
      <c r="F284" s="79"/>
      <c r="G284" s="80"/>
      <c r="H284" s="81">
        <f>SUM(H285:I287)</f>
        <v>0</v>
      </c>
      <c r="I284" s="81"/>
      <c r="J284" s="81">
        <f>SUM(J285:K287)</f>
        <v>0</v>
      </c>
      <c r="K284" s="78"/>
      <c r="L284" s="112"/>
      <c r="M284" s="113"/>
      <c r="N284" s="114"/>
    </row>
    <row r="285" spans="1:14" x14ac:dyDescent="0.25">
      <c r="A285" s="18">
        <v>3211</v>
      </c>
      <c r="B285" s="109" t="s">
        <v>58</v>
      </c>
      <c r="C285" s="109"/>
      <c r="D285" s="109"/>
      <c r="E285" s="61"/>
      <c r="F285" s="62"/>
      <c r="G285" s="63"/>
      <c r="H285" s="121"/>
      <c r="I285" s="121"/>
      <c r="J285" s="121"/>
      <c r="K285" s="61"/>
      <c r="L285" s="115"/>
      <c r="M285" s="116"/>
      <c r="N285" s="117"/>
    </row>
    <row r="286" spans="1:14" x14ac:dyDescent="0.25">
      <c r="A286" s="18">
        <v>3212</v>
      </c>
      <c r="B286" s="109" t="s">
        <v>59</v>
      </c>
      <c r="C286" s="109"/>
      <c r="D286" s="109"/>
      <c r="E286" s="61"/>
      <c r="F286" s="62"/>
      <c r="G286" s="63"/>
      <c r="H286" s="121"/>
      <c r="I286" s="121"/>
      <c r="J286" s="121"/>
      <c r="K286" s="61"/>
      <c r="L286" s="115"/>
      <c r="M286" s="116"/>
      <c r="N286" s="117"/>
    </row>
    <row r="287" spans="1:14" x14ac:dyDescent="0.25">
      <c r="A287" s="18">
        <v>3213</v>
      </c>
      <c r="B287" s="109" t="s">
        <v>60</v>
      </c>
      <c r="C287" s="109"/>
      <c r="D287" s="109"/>
      <c r="E287" s="61"/>
      <c r="F287" s="62"/>
      <c r="G287" s="63"/>
      <c r="H287" s="121"/>
      <c r="I287" s="121"/>
      <c r="J287" s="121"/>
      <c r="K287" s="61"/>
      <c r="L287" s="115"/>
      <c r="M287" s="116"/>
      <c r="N287" s="117"/>
    </row>
    <row r="288" spans="1:14" x14ac:dyDescent="0.25">
      <c r="A288" s="16">
        <v>322</v>
      </c>
      <c r="B288" s="77" t="s">
        <v>61</v>
      </c>
      <c r="C288" s="77"/>
      <c r="D288" s="77"/>
      <c r="E288" s="78">
        <f>SUM(E289:G290)</f>
        <v>25000</v>
      </c>
      <c r="F288" s="79"/>
      <c r="G288" s="80"/>
      <c r="H288" s="81">
        <f>SUM(H289:I290)</f>
        <v>8000</v>
      </c>
      <c r="I288" s="81"/>
      <c r="J288" s="81">
        <f>SUM(J289:K290)</f>
        <v>9144.2000000000007</v>
      </c>
      <c r="K288" s="78"/>
      <c r="L288" s="112">
        <f t="shared" ref="L288" si="12">J288/H288*100</f>
        <v>114.30250000000002</v>
      </c>
      <c r="M288" s="113"/>
      <c r="N288" s="114"/>
    </row>
    <row r="289" spans="1:14" x14ac:dyDescent="0.25">
      <c r="A289" s="18">
        <v>3221</v>
      </c>
      <c r="B289" s="109" t="s">
        <v>62</v>
      </c>
      <c r="C289" s="109"/>
      <c r="D289" s="109"/>
      <c r="E289" s="61">
        <v>10000</v>
      </c>
      <c r="F289" s="62"/>
      <c r="G289" s="63"/>
      <c r="H289" s="121"/>
      <c r="I289" s="121"/>
      <c r="J289" s="121"/>
      <c r="K289" s="61"/>
      <c r="L289" s="115"/>
      <c r="M289" s="116"/>
      <c r="N289" s="117"/>
    </row>
    <row r="290" spans="1:14" x14ac:dyDescent="0.25">
      <c r="A290" s="18">
        <v>3222</v>
      </c>
      <c r="B290" s="109" t="s">
        <v>63</v>
      </c>
      <c r="C290" s="109"/>
      <c r="D290" s="109"/>
      <c r="E290" s="61">
        <v>15000</v>
      </c>
      <c r="F290" s="62"/>
      <c r="G290" s="63"/>
      <c r="H290" s="121">
        <v>8000</v>
      </c>
      <c r="I290" s="121"/>
      <c r="J290" s="121">
        <v>9144.2000000000007</v>
      </c>
      <c r="K290" s="61"/>
      <c r="L290" s="115">
        <f t="shared" ref="L290:L291" si="13">J290/H290*100</f>
        <v>114.30250000000002</v>
      </c>
      <c r="M290" s="116"/>
      <c r="N290" s="117"/>
    </row>
    <row r="291" spans="1:14" x14ac:dyDescent="0.25">
      <c r="A291" s="16">
        <v>323</v>
      </c>
      <c r="B291" s="77" t="s">
        <v>68</v>
      </c>
      <c r="C291" s="77"/>
      <c r="D291" s="77"/>
      <c r="E291" s="78">
        <f>SUM(E292:G298)</f>
        <v>11000</v>
      </c>
      <c r="F291" s="79"/>
      <c r="G291" s="80"/>
      <c r="H291" s="81">
        <f>SUM(H292:I298)</f>
        <v>25000</v>
      </c>
      <c r="I291" s="81"/>
      <c r="J291" s="81">
        <f>SUM(J292:K298)</f>
        <v>21054.560000000001</v>
      </c>
      <c r="K291" s="78"/>
      <c r="L291" s="112">
        <f t="shared" si="13"/>
        <v>84.218239999999994</v>
      </c>
      <c r="M291" s="113"/>
      <c r="N291" s="114"/>
    </row>
    <row r="292" spans="1:14" x14ac:dyDescent="0.25">
      <c r="A292" s="18">
        <v>3231</v>
      </c>
      <c r="B292" s="109" t="s">
        <v>69</v>
      </c>
      <c r="C292" s="109"/>
      <c r="D292" s="109"/>
      <c r="E292" s="61">
        <v>1000</v>
      </c>
      <c r="F292" s="62"/>
      <c r="G292" s="63"/>
      <c r="H292" s="121"/>
      <c r="I292" s="121"/>
      <c r="J292" s="121"/>
      <c r="K292" s="61"/>
      <c r="L292" s="115"/>
      <c r="M292" s="116"/>
      <c r="N292" s="117"/>
    </row>
    <row r="293" spans="1:14" x14ac:dyDescent="0.25">
      <c r="A293" s="18">
        <v>3232</v>
      </c>
      <c r="B293" s="109" t="s">
        <v>70</v>
      </c>
      <c r="C293" s="109"/>
      <c r="D293" s="109"/>
      <c r="E293" s="61">
        <v>10000</v>
      </c>
      <c r="F293" s="62"/>
      <c r="G293" s="63"/>
      <c r="H293" s="121">
        <v>18000</v>
      </c>
      <c r="I293" s="121"/>
      <c r="J293" s="121">
        <v>17250</v>
      </c>
      <c r="K293" s="61"/>
      <c r="L293" s="115">
        <f t="shared" ref="L293" si="14">J293/H293*100</f>
        <v>95.833333333333343</v>
      </c>
      <c r="M293" s="116"/>
      <c r="N293" s="117"/>
    </row>
    <row r="294" spans="1:14" x14ac:dyDescent="0.25">
      <c r="A294" s="18">
        <v>3234</v>
      </c>
      <c r="B294" s="109" t="s">
        <v>71</v>
      </c>
      <c r="C294" s="109"/>
      <c r="D294" s="109"/>
      <c r="E294" s="61"/>
      <c r="F294" s="62"/>
      <c r="G294" s="63"/>
      <c r="H294" s="121"/>
      <c r="I294" s="121"/>
      <c r="J294" s="121"/>
      <c r="K294" s="61"/>
      <c r="L294" s="115"/>
      <c r="M294" s="116"/>
      <c r="N294" s="117"/>
    </row>
    <row r="295" spans="1:14" x14ac:dyDescent="0.25">
      <c r="A295" s="18">
        <v>3236</v>
      </c>
      <c r="B295" s="109" t="s">
        <v>72</v>
      </c>
      <c r="C295" s="109"/>
      <c r="D295" s="109"/>
      <c r="E295" s="61"/>
      <c r="F295" s="62"/>
      <c r="G295" s="63"/>
      <c r="H295" s="121"/>
      <c r="I295" s="121"/>
      <c r="J295" s="121"/>
      <c r="K295" s="61"/>
      <c r="L295" s="115"/>
      <c r="M295" s="116"/>
      <c r="N295" s="117"/>
    </row>
    <row r="296" spans="1:14" x14ac:dyDescent="0.25">
      <c r="A296" s="18">
        <v>3237</v>
      </c>
      <c r="B296" s="109" t="s">
        <v>73</v>
      </c>
      <c r="C296" s="109"/>
      <c r="D296" s="109"/>
      <c r="E296" s="61"/>
      <c r="F296" s="62"/>
      <c r="G296" s="63"/>
      <c r="H296" s="121">
        <v>7000</v>
      </c>
      <c r="I296" s="121"/>
      <c r="J296" s="121">
        <v>3804.56</v>
      </c>
      <c r="K296" s="61"/>
      <c r="L296" s="115">
        <f t="shared" ref="L296" si="15">J296/H296*100</f>
        <v>54.350857142857144</v>
      </c>
      <c r="M296" s="116"/>
      <c r="N296" s="117"/>
    </row>
    <row r="297" spans="1:14" x14ac:dyDescent="0.25">
      <c r="A297" s="18">
        <v>3238</v>
      </c>
      <c r="B297" s="109" t="s">
        <v>74</v>
      </c>
      <c r="C297" s="109"/>
      <c r="D297" s="109"/>
      <c r="E297" s="61"/>
      <c r="F297" s="62"/>
      <c r="G297" s="63"/>
      <c r="H297" s="121"/>
      <c r="I297" s="121"/>
      <c r="J297" s="121"/>
      <c r="K297" s="61"/>
      <c r="L297" s="115"/>
      <c r="M297" s="116"/>
      <c r="N297" s="117"/>
    </row>
    <row r="298" spans="1:14" x14ac:dyDescent="0.25">
      <c r="A298" s="18">
        <v>3239</v>
      </c>
      <c r="B298" s="109" t="s">
        <v>75</v>
      </c>
      <c r="C298" s="109"/>
      <c r="D298" s="109"/>
      <c r="E298" s="61"/>
      <c r="F298" s="62"/>
      <c r="G298" s="63"/>
      <c r="H298" s="121"/>
      <c r="I298" s="121"/>
      <c r="J298" s="121"/>
      <c r="K298" s="61"/>
      <c r="L298" s="115"/>
      <c r="M298" s="116"/>
      <c r="N298" s="117"/>
    </row>
    <row r="299" spans="1:14" s="39" customFormat="1" x14ac:dyDescent="0.25">
      <c r="A299" s="16">
        <v>329</v>
      </c>
      <c r="B299" s="132" t="s">
        <v>76</v>
      </c>
      <c r="C299" s="133"/>
      <c r="D299" s="134"/>
      <c r="E299" s="78">
        <f>E300</f>
        <v>25000</v>
      </c>
      <c r="F299" s="79"/>
      <c r="G299" s="80"/>
      <c r="H299" s="78">
        <f>H300</f>
        <v>20000</v>
      </c>
      <c r="I299" s="80"/>
      <c r="J299" s="78">
        <v>17701.419999999998</v>
      </c>
      <c r="K299" s="128"/>
      <c r="L299" s="135"/>
      <c r="M299" s="136"/>
      <c r="N299" s="137"/>
    </row>
    <row r="300" spans="1:14" s="39" customFormat="1" x14ac:dyDescent="0.25">
      <c r="A300" s="18">
        <v>3299</v>
      </c>
      <c r="B300" s="58" t="s">
        <v>76</v>
      </c>
      <c r="C300" s="59"/>
      <c r="D300" s="60"/>
      <c r="E300" s="61">
        <v>25000</v>
      </c>
      <c r="F300" s="62"/>
      <c r="G300" s="63"/>
      <c r="H300" s="61">
        <v>20000</v>
      </c>
      <c r="I300" s="63"/>
      <c r="J300" s="61">
        <v>17544.16</v>
      </c>
      <c r="K300" s="64"/>
      <c r="L300" s="65">
        <f>J300/H300*100</f>
        <v>87.720799999999997</v>
      </c>
      <c r="M300" s="66"/>
      <c r="N300" s="67"/>
    </row>
    <row r="301" spans="1:14" x14ac:dyDescent="0.25">
      <c r="A301" s="16">
        <v>4</v>
      </c>
      <c r="B301" s="77" t="s">
        <v>83</v>
      </c>
      <c r="C301" s="77"/>
      <c r="D301" s="77"/>
      <c r="E301" s="78">
        <f>E302</f>
        <v>10000</v>
      </c>
      <c r="F301" s="79"/>
      <c r="G301" s="80"/>
      <c r="H301" s="81">
        <f>H302</f>
        <v>20000</v>
      </c>
      <c r="I301" s="81"/>
      <c r="J301" s="81">
        <f>J302+J305</f>
        <v>16937.5</v>
      </c>
      <c r="K301" s="78"/>
      <c r="L301" s="112">
        <f t="shared" ref="L301:L304" si="16">J301/H301*100</f>
        <v>84.6875</v>
      </c>
      <c r="M301" s="113"/>
      <c r="N301" s="114"/>
    </row>
    <row r="302" spans="1:14" x14ac:dyDescent="0.25">
      <c r="A302" s="17">
        <v>42</v>
      </c>
      <c r="B302" s="50" t="s">
        <v>84</v>
      </c>
      <c r="C302" s="50"/>
      <c r="D302" s="50"/>
      <c r="E302" s="51">
        <f>E303</f>
        <v>10000</v>
      </c>
      <c r="F302" s="52"/>
      <c r="G302" s="53"/>
      <c r="H302" s="54">
        <f>H303+H305</f>
        <v>20000</v>
      </c>
      <c r="I302" s="54"/>
      <c r="J302" s="54">
        <f>J303</f>
        <v>11937.5</v>
      </c>
      <c r="K302" s="51"/>
      <c r="L302" s="55">
        <f t="shared" si="16"/>
        <v>59.687500000000007</v>
      </c>
      <c r="M302" s="56"/>
      <c r="N302" s="57"/>
    </row>
    <row r="303" spans="1:14" x14ac:dyDescent="0.25">
      <c r="A303" s="16">
        <v>422</v>
      </c>
      <c r="B303" s="77" t="s">
        <v>85</v>
      </c>
      <c r="C303" s="77"/>
      <c r="D303" s="77"/>
      <c r="E303" s="78">
        <f>SUM(E304:G304)</f>
        <v>10000</v>
      </c>
      <c r="F303" s="79"/>
      <c r="G303" s="80"/>
      <c r="H303" s="81">
        <f>SUM(H304:I304)</f>
        <v>15000</v>
      </c>
      <c r="I303" s="81"/>
      <c r="J303" s="78">
        <f>J304</f>
        <v>11937.5</v>
      </c>
      <c r="K303" s="128"/>
      <c r="L303" s="115">
        <f t="shared" si="16"/>
        <v>79.583333333333329</v>
      </c>
      <c r="M303" s="116"/>
      <c r="N303" s="117"/>
    </row>
    <row r="304" spans="1:14" x14ac:dyDescent="0.25">
      <c r="A304" s="18">
        <v>4227</v>
      </c>
      <c r="B304" s="109" t="s">
        <v>87</v>
      </c>
      <c r="C304" s="109"/>
      <c r="D304" s="109"/>
      <c r="E304" s="61">
        <v>10000</v>
      </c>
      <c r="F304" s="62"/>
      <c r="G304" s="63"/>
      <c r="H304" s="121">
        <v>15000</v>
      </c>
      <c r="I304" s="121"/>
      <c r="J304" s="61">
        <v>11937.5</v>
      </c>
      <c r="K304" s="64"/>
      <c r="L304" s="115">
        <f t="shared" si="16"/>
        <v>79.583333333333329</v>
      </c>
      <c r="M304" s="116"/>
      <c r="N304" s="117"/>
    </row>
    <row r="305" spans="1:14" x14ac:dyDescent="0.25">
      <c r="A305" s="40">
        <v>424</v>
      </c>
      <c r="B305" s="138" t="s">
        <v>88</v>
      </c>
      <c r="C305" s="139"/>
      <c r="D305" s="140"/>
      <c r="E305" s="138"/>
      <c r="F305" s="139"/>
      <c r="G305" s="140"/>
      <c r="H305" s="138">
        <f>H306</f>
        <v>5000</v>
      </c>
      <c r="I305" s="140"/>
      <c r="J305" s="138">
        <f>J306</f>
        <v>5000</v>
      </c>
      <c r="K305" s="140"/>
      <c r="L305" s="138"/>
      <c r="M305" s="139"/>
      <c r="N305" s="140"/>
    </row>
    <row r="306" spans="1:14" x14ac:dyDescent="0.25">
      <c r="A306" s="41">
        <v>4241</v>
      </c>
      <c r="B306" s="141" t="s">
        <v>109</v>
      </c>
      <c r="C306" s="142"/>
      <c r="D306" s="143"/>
      <c r="E306" s="141"/>
      <c r="F306" s="142"/>
      <c r="G306" s="143"/>
      <c r="H306" s="141">
        <v>5000</v>
      </c>
      <c r="I306" s="143"/>
      <c r="J306" s="141">
        <v>5000</v>
      </c>
      <c r="K306" s="143"/>
      <c r="L306" s="141">
        <f>J306/H306*100</f>
        <v>100</v>
      </c>
      <c r="M306" s="142"/>
      <c r="N306" s="143"/>
    </row>
    <row r="308" spans="1:14" s="1" customFormat="1" x14ac:dyDescent="0.25">
      <c r="A308" s="1" t="s">
        <v>110</v>
      </c>
    </row>
    <row r="309" spans="1:14" ht="15.75" thickBot="1" x14ac:dyDescent="0.3"/>
    <row r="310" spans="1:14" x14ac:dyDescent="0.25">
      <c r="A310" s="42" t="s">
        <v>22</v>
      </c>
      <c r="B310" s="101" t="s">
        <v>7</v>
      </c>
      <c r="C310" s="101"/>
      <c r="D310" s="101"/>
      <c r="E310" s="102" t="s">
        <v>8</v>
      </c>
      <c r="F310" s="103"/>
      <c r="G310" s="104"/>
      <c r="H310" s="125" t="s">
        <v>9</v>
      </c>
      <c r="I310" s="125"/>
      <c r="J310" s="125" t="s">
        <v>94</v>
      </c>
      <c r="K310" s="102"/>
      <c r="L310" s="126" t="s">
        <v>104</v>
      </c>
      <c r="M310" s="125"/>
      <c r="N310" s="127"/>
    </row>
    <row r="311" spans="1:14" x14ac:dyDescent="0.25">
      <c r="A311" s="3" t="s">
        <v>15</v>
      </c>
      <c r="B311" s="88" t="s">
        <v>27</v>
      </c>
      <c r="C311" s="88"/>
      <c r="D311" s="88"/>
      <c r="E311" s="85" t="s">
        <v>28</v>
      </c>
      <c r="F311" s="86"/>
      <c r="G311" s="87"/>
      <c r="H311" s="88" t="s">
        <v>10</v>
      </c>
      <c r="I311" s="88"/>
      <c r="J311" s="88" t="s">
        <v>11</v>
      </c>
      <c r="K311" s="85"/>
      <c r="L311" s="89"/>
      <c r="M311" s="90"/>
      <c r="N311" s="91"/>
    </row>
    <row r="312" spans="1:14" x14ac:dyDescent="0.25">
      <c r="A312" s="3">
        <v>6</v>
      </c>
      <c r="B312" s="92" t="s">
        <v>16</v>
      </c>
      <c r="C312" s="92"/>
      <c r="D312" s="92"/>
      <c r="E312" s="93">
        <v>370100</v>
      </c>
      <c r="F312" s="94"/>
      <c r="G312" s="95"/>
      <c r="H312" s="96">
        <v>391850</v>
      </c>
      <c r="I312" s="96"/>
      <c r="J312" s="96">
        <v>350700.24</v>
      </c>
      <c r="K312" s="97"/>
      <c r="L312" s="98">
        <f>J312/H312*100</f>
        <v>89.498593849687381</v>
      </c>
      <c r="M312" s="99"/>
      <c r="N312" s="100"/>
    </row>
    <row r="313" spans="1:14" x14ac:dyDescent="0.25">
      <c r="A313" s="3">
        <v>7</v>
      </c>
      <c r="B313" s="92" t="s">
        <v>17</v>
      </c>
      <c r="C313" s="92"/>
      <c r="D313" s="92"/>
      <c r="E313" s="122"/>
      <c r="F313" s="123"/>
      <c r="G313" s="124"/>
      <c r="H313" s="96"/>
      <c r="I313" s="96"/>
      <c r="J313" s="96"/>
      <c r="K313" s="97"/>
      <c r="L313" s="98"/>
      <c r="M313" s="99"/>
      <c r="N313" s="100"/>
    </row>
    <row r="314" spans="1:14" x14ac:dyDescent="0.25">
      <c r="A314" s="7"/>
      <c r="B314" s="77" t="s">
        <v>18</v>
      </c>
      <c r="C314" s="77"/>
      <c r="D314" s="77"/>
      <c r="E314" s="118">
        <f>E312+E313</f>
        <v>370100</v>
      </c>
      <c r="F314" s="119"/>
      <c r="G314" s="120"/>
      <c r="H314" s="110">
        <f>H312+H313</f>
        <v>391850</v>
      </c>
      <c r="I314" s="110"/>
      <c r="J314" s="110">
        <f>J312+J313</f>
        <v>350700.24</v>
      </c>
      <c r="K314" s="111"/>
      <c r="L314" s="112">
        <f>L312</f>
        <v>89.498593849687381</v>
      </c>
      <c r="M314" s="113"/>
      <c r="N314" s="114"/>
    </row>
    <row r="315" spans="1:14" x14ac:dyDescent="0.25">
      <c r="A315" s="3">
        <v>3</v>
      </c>
      <c r="B315" s="109" t="s">
        <v>19</v>
      </c>
      <c r="C315" s="109"/>
      <c r="D315" s="109"/>
      <c r="E315" s="61">
        <v>350100</v>
      </c>
      <c r="F315" s="62"/>
      <c r="G315" s="63"/>
      <c r="H315" s="96">
        <v>390650</v>
      </c>
      <c r="I315" s="96"/>
      <c r="J315" s="96">
        <v>369031.93</v>
      </c>
      <c r="K315" s="97"/>
      <c r="L315" s="98">
        <f>J315/H315*100</f>
        <v>94.466128247792142</v>
      </c>
      <c r="M315" s="99"/>
      <c r="N315" s="100"/>
    </row>
    <row r="316" spans="1:14" x14ac:dyDescent="0.25">
      <c r="A316" s="3">
        <v>4</v>
      </c>
      <c r="B316" s="109" t="s">
        <v>20</v>
      </c>
      <c r="C316" s="109"/>
      <c r="D316" s="109"/>
      <c r="E316" s="61">
        <v>20000</v>
      </c>
      <c r="F316" s="62"/>
      <c r="G316" s="63"/>
      <c r="H316" s="96">
        <v>1200</v>
      </c>
      <c r="I316" s="96"/>
      <c r="J316" s="96">
        <v>233.09</v>
      </c>
      <c r="K316" s="97"/>
      <c r="L316" s="98">
        <f>J316/H316*100</f>
        <v>19.424166666666668</v>
      </c>
      <c r="M316" s="99"/>
      <c r="N316" s="100"/>
    </row>
    <row r="317" spans="1:14" x14ac:dyDescent="0.25">
      <c r="A317" s="8"/>
      <c r="B317" s="77" t="s">
        <v>21</v>
      </c>
      <c r="C317" s="77"/>
      <c r="D317" s="77"/>
      <c r="E317" s="78">
        <f>E315+E316</f>
        <v>370100</v>
      </c>
      <c r="F317" s="79"/>
      <c r="G317" s="80"/>
      <c r="H317" s="110">
        <f>H315+H316</f>
        <v>391850</v>
      </c>
      <c r="I317" s="110"/>
      <c r="J317" s="110">
        <f>J315+J316</f>
        <v>369265.02</v>
      </c>
      <c r="K317" s="111"/>
      <c r="L317" s="112">
        <f>J317/H317*100</f>
        <v>94.236320020415974</v>
      </c>
      <c r="M317" s="113"/>
      <c r="N317" s="114"/>
    </row>
    <row r="318" spans="1:14" x14ac:dyDescent="0.25">
      <c r="A318" s="5"/>
      <c r="B318" s="105" t="s">
        <v>23</v>
      </c>
      <c r="C318" s="105"/>
      <c r="D318" s="105"/>
      <c r="E318" s="61"/>
      <c r="F318" s="62"/>
      <c r="G318" s="63"/>
      <c r="H318" s="96"/>
      <c r="I318" s="96"/>
      <c r="J318" s="96"/>
      <c r="K318" s="97"/>
      <c r="L318" s="106"/>
      <c r="M318" s="107"/>
      <c r="N318" s="108"/>
    </row>
    <row r="319" spans="1:14" x14ac:dyDescent="0.25">
      <c r="A319" s="5"/>
      <c r="B319" s="105" t="s">
        <v>24</v>
      </c>
      <c r="C319" s="105"/>
      <c r="D319" s="105"/>
      <c r="E319" s="93"/>
      <c r="F319" s="94"/>
      <c r="G319" s="95"/>
      <c r="H319" s="96"/>
      <c r="I319" s="96"/>
      <c r="J319" s="96"/>
      <c r="K319" s="97"/>
      <c r="L319" s="106"/>
      <c r="M319" s="107"/>
      <c r="N319" s="108"/>
    </row>
    <row r="320" spans="1:14" ht="15.75" thickBot="1" x14ac:dyDescent="0.3">
      <c r="A320" s="9"/>
      <c r="B320" s="68" t="s">
        <v>25</v>
      </c>
      <c r="C320" s="68"/>
      <c r="D320" s="68"/>
      <c r="E320" s="69"/>
      <c r="F320" s="70"/>
      <c r="G320" s="71"/>
      <c r="H320" s="72"/>
      <c r="I320" s="72"/>
      <c r="J320" s="72">
        <f>J314-J317</f>
        <v>-18564.780000000028</v>
      </c>
      <c r="K320" s="73"/>
      <c r="L320" s="74"/>
      <c r="M320" s="75"/>
      <c r="N320" s="76"/>
    </row>
    <row r="321" spans="1:14" ht="15.75" thickBot="1" x14ac:dyDescent="0.3"/>
    <row r="322" spans="1:14" x14ac:dyDescent="0.25">
      <c r="A322" s="16">
        <v>3</v>
      </c>
      <c r="B322" s="77" t="s">
        <v>46</v>
      </c>
      <c r="C322" s="77"/>
      <c r="D322" s="77"/>
      <c r="E322" s="78">
        <f>E323</f>
        <v>350100</v>
      </c>
      <c r="F322" s="79"/>
      <c r="G322" s="80"/>
      <c r="H322" s="81">
        <f>H323</f>
        <v>390650</v>
      </c>
      <c r="I322" s="81"/>
      <c r="J322" s="81">
        <f>J323</f>
        <v>369031.93</v>
      </c>
      <c r="K322" s="78"/>
      <c r="L322" s="82">
        <f>J322/H322*100</f>
        <v>94.466128247792142</v>
      </c>
      <c r="M322" s="83"/>
      <c r="N322" s="84"/>
    </row>
    <row r="323" spans="1:14" x14ac:dyDescent="0.25">
      <c r="A323" s="17">
        <v>32</v>
      </c>
      <c r="B323" s="50" t="s">
        <v>56</v>
      </c>
      <c r="C323" s="50"/>
      <c r="D323" s="50"/>
      <c r="E323" s="51">
        <f>E324+E328+E334+E336</f>
        <v>350100</v>
      </c>
      <c r="F323" s="52"/>
      <c r="G323" s="53"/>
      <c r="H323" s="54">
        <f>H324+H328+H334+H336</f>
        <v>390650</v>
      </c>
      <c r="I323" s="54"/>
      <c r="J323" s="54">
        <f>J324+J328+J336+J334</f>
        <v>369031.93</v>
      </c>
      <c r="K323" s="51"/>
      <c r="L323" s="55">
        <f t="shared" ref="L323" si="17">J323/H323*100</f>
        <v>94.466128247792142</v>
      </c>
      <c r="M323" s="56"/>
      <c r="N323" s="57"/>
    </row>
    <row r="324" spans="1:14" x14ac:dyDescent="0.25">
      <c r="A324" s="16">
        <v>321</v>
      </c>
      <c r="B324" s="77" t="s">
        <v>57</v>
      </c>
      <c r="C324" s="77"/>
      <c r="D324" s="77"/>
      <c r="E324" s="78">
        <f>SUM(E325:G327)</f>
        <v>0</v>
      </c>
      <c r="F324" s="79"/>
      <c r="G324" s="80"/>
      <c r="H324" s="81">
        <f>SUM(H325:I327)</f>
        <v>0</v>
      </c>
      <c r="I324" s="81"/>
      <c r="J324" s="81">
        <f>SUM(J325:K327)</f>
        <v>0</v>
      </c>
      <c r="K324" s="78"/>
      <c r="L324" s="112"/>
      <c r="M324" s="113"/>
      <c r="N324" s="114"/>
    </row>
    <row r="325" spans="1:14" x14ac:dyDescent="0.25">
      <c r="A325" s="18">
        <v>3211</v>
      </c>
      <c r="B325" s="109" t="s">
        <v>58</v>
      </c>
      <c r="C325" s="109"/>
      <c r="D325" s="109"/>
      <c r="E325" s="61"/>
      <c r="F325" s="62"/>
      <c r="G325" s="63"/>
      <c r="H325" s="121"/>
      <c r="I325" s="121"/>
      <c r="J325" s="121"/>
      <c r="K325" s="61"/>
      <c r="L325" s="115"/>
      <c r="M325" s="116"/>
      <c r="N325" s="117"/>
    </row>
    <row r="326" spans="1:14" x14ac:dyDescent="0.25">
      <c r="A326" s="18">
        <v>3212</v>
      </c>
      <c r="B326" s="109" t="s">
        <v>59</v>
      </c>
      <c r="C326" s="109"/>
      <c r="D326" s="109"/>
      <c r="E326" s="61"/>
      <c r="F326" s="62"/>
      <c r="G326" s="63"/>
      <c r="H326" s="121"/>
      <c r="I326" s="121"/>
      <c r="J326" s="121"/>
      <c r="K326" s="61"/>
      <c r="L326" s="115"/>
      <c r="M326" s="116"/>
      <c r="N326" s="117"/>
    </row>
    <row r="327" spans="1:14" x14ac:dyDescent="0.25">
      <c r="A327" s="18">
        <v>3213</v>
      </c>
      <c r="B327" s="109" t="s">
        <v>60</v>
      </c>
      <c r="C327" s="109"/>
      <c r="D327" s="109"/>
      <c r="E327" s="61"/>
      <c r="F327" s="62"/>
      <c r="G327" s="63"/>
      <c r="H327" s="121"/>
      <c r="I327" s="121"/>
      <c r="J327" s="121"/>
      <c r="K327" s="61"/>
      <c r="L327" s="115"/>
      <c r="M327" s="116"/>
      <c r="N327" s="117"/>
    </row>
    <row r="328" spans="1:14" x14ac:dyDescent="0.25">
      <c r="A328" s="16">
        <v>322</v>
      </c>
      <c r="B328" s="77" t="s">
        <v>61</v>
      </c>
      <c r="C328" s="77"/>
      <c r="D328" s="77"/>
      <c r="E328" s="78">
        <f>SUM(E329:G333)</f>
        <v>283100</v>
      </c>
      <c r="F328" s="79"/>
      <c r="G328" s="80"/>
      <c r="H328" s="81">
        <f>SUM(H329:I332)</f>
        <v>280650</v>
      </c>
      <c r="I328" s="81"/>
      <c r="J328" s="81">
        <f>SUM(J329:K332)</f>
        <v>258182.72999999998</v>
      </c>
      <c r="K328" s="78"/>
      <c r="L328" s="112">
        <f t="shared" ref="L328" si="18">J328/H328*100</f>
        <v>91.994559059326548</v>
      </c>
      <c r="M328" s="113"/>
      <c r="N328" s="114"/>
    </row>
    <row r="329" spans="1:14" x14ac:dyDescent="0.25">
      <c r="A329" s="18">
        <v>3221</v>
      </c>
      <c r="B329" s="109" t="s">
        <v>62</v>
      </c>
      <c r="C329" s="109"/>
      <c r="D329" s="109"/>
      <c r="E329" s="61">
        <v>18100</v>
      </c>
      <c r="F329" s="62"/>
      <c r="G329" s="63"/>
      <c r="H329" s="121">
        <v>10000</v>
      </c>
      <c r="I329" s="121"/>
      <c r="J329" s="121">
        <v>4005.31</v>
      </c>
      <c r="K329" s="61"/>
      <c r="L329" s="115"/>
      <c r="M329" s="116"/>
      <c r="N329" s="117"/>
    </row>
    <row r="330" spans="1:14" x14ac:dyDescent="0.25">
      <c r="A330" s="18">
        <v>3222</v>
      </c>
      <c r="B330" s="109" t="s">
        <v>63</v>
      </c>
      <c r="C330" s="109"/>
      <c r="D330" s="109"/>
      <c r="E330" s="61">
        <v>250000</v>
      </c>
      <c r="F330" s="62"/>
      <c r="G330" s="63"/>
      <c r="H330" s="121">
        <v>270000</v>
      </c>
      <c r="I330" s="121"/>
      <c r="J330" s="121">
        <v>253545.21</v>
      </c>
      <c r="K330" s="61"/>
      <c r="L330" s="115">
        <f t="shared" ref="L330:L334" si="19">J330/H330*100</f>
        <v>93.905633333333327</v>
      </c>
      <c r="M330" s="116"/>
      <c r="N330" s="117"/>
    </row>
    <row r="331" spans="1:14" s="46" customFormat="1" x14ac:dyDescent="0.25">
      <c r="A331" s="18">
        <v>3223</v>
      </c>
      <c r="B331" s="129" t="s">
        <v>64</v>
      </c>
      <c r="C331" s="130"/>
      <c r="D331" s="131"/>
      <c r="E331" s="61">
        <v>7000</v>
      </c>
      <c r="F331" s="62"/>
      <c r="G331" s="63"/>
      <c r="H331" s="61"/>
      <c r="I331" s="63"/>
      <c r="J331" s="61"/>
      <c r="K331" s="64"/>
      <c r="L331" s="47"/>
      <c r="M331" s="48"/>
      <c r="N331" s="49"/>
    </row>
    <row r="332" spans="1:14" s="39" customFormat="1" x14ac:dyDescent="0.25">
      <c r="A332" s="18">
        <v>3225</v>
      </c>
      <c r="B332" s="129" t="s">
        <v>66</v>
      </c>
      <c r="C332" s="130"/>
      <c r="D332" s="131"/>
      <c r="E332" s="61">
        <v>3000</v>
      </c>
      <c r="F332" s="62"/>
      <c r="G332" s="63"/>
      <c r="H332" s="61">
        <v>650</v>
      </c>
      <c r="I332" s="63"/>
      <c r="J332" s="61">
        <v>632.21</v>
      </c>
      <c r="K332" s="64"/>
      <c r="L332" s="65"/>
      <c r="M332" s="66"/>
      <c r="N332" s="67"/>
    </row>
    <row r="333" spans="1:14" s="46" customFormat="1" x14ac:dyDescent="0.25">
      <c r="A333" s="18">
        <v>3227</v>
      </c>
      <c r="B333" s="129" t="s">
        <v>114</v>
      </c>
      <c r="C333" s="130"/>
      <c r="D333" s="131"/>
      <c r="E333" s="61">
        <v>5000</v>
      </c>
      <c r="F333" s="62"/>
      <c r="G333" s="63"/>
      <c r="H333" s="61"/>
      <c r="I333" s="63"/>
      <c r="J333" s="61"/>
      <c r="K333" s="64"/>
      <c r="L333" s="47"/>
      <c r="M333" s="48"/>
      <c r="N333" s="49"/>
    </row>
    <row r="334" spans="1:14" x14ac:dyDescent="0.25">
      <c r="A334" s="16">
        <v>323</v>
      </c>
      <c r="B334" s="77" t="s">
        <v>68</v>
      </c>
      <c r="C334" s="77"/>
      <c r="D334" s="77"/>
      <c r="E334" s="78">
        <f>SUM(E335:G335)</f>
        <v>30000</v>
      </c>
      <c r="F334" s="79"/>
      <c r="G334" s="80"/>
      <c r="H334" s="81">
        <f>SUM(H335:I335)</f>
        <v>95000</v>
      </c>
      <c r="I334" s="81"/>
      <c r="J334" s="81">
        <f>SUM(J335:K335)</f>
        <v>93550</v>
      </c>
      <c r="K334" s="78"/>
      <c r="L334" s="112">
        <f t="shared" si="19"/>
        <v>98.473684210526315</v>
      </c>
      <c r="M334" s="113"/>
      <c r="N334" s="114"/>
    </row>
    <row r="335" spans="1:14" x14ac:dyDescent="0.25">
      <c r="A335" s="18">
        <v>3231</v>
      </c>
      <c r="B335" s="109" t="s">
        <v>69</v>
      </c>
      <c r="C335" s="109"/>
      <c r="D335" s="109"/>
      <c r="E335" s="61">
        <v>30000</v>
      </c>
      <c r="F335" s="62"/>
      <c r="G335" s="63"/>
      <c r="H335" s="121">
        <v>95000</v>
      </c>
      <c r="I335" s="121"/>
      <c r="J335" s="121">
        <v>93550</v>
      </c>
      <c r="K335" s="61"/>
      <c r="L335" s="115"/>
      <c r="M335" s="116"/>
      <c r="N335" s="117"/>
    </row>
    <row r="336" spans="1:14" x14ac:dyDescent="0.25">
      <c r="A336" s="16">
        <v>329</v>
      </c>
      <c r="B336" s="132" t="s">
        <v>76</v>
      </c>
      <c r="C336" s="133"/>
      <c r="D336" s="134"/>
      <c r="E336" s="78">
        <f>E337</f>
        <v>37000</v>
      </c>
      <c r="F336" s="79"/>
      <c r="G336" s="80"/>
      <c r="H336" s="78">
        <f>H337</f>
        <v>15000</v>
      </c>
      <c r="I336" s="80"/>
      <c r="J336" s="78">
        <f>J337</f>
        <v>17299.2</v>
      </c>
      <c r="K336" s="128"/>
      <c r="L336" s="135"/>
      <c r="M336" s="136"/>
      <c r="N336" s="137"/>
    </row>
    <row r="337" spans="1:14" x14ac:dyDescent="0.25">
      <c r="A337" s="18">
        <v>3299</v>
      </c>
      <c r="B337" s="58" t="s">
        <v>76</v>
      </c>
      <c r="C337" s="59"/>
      <c r="D337" s="60"/>
      <c r="E337" s="61">
        <v>37000</v>
      </c>
      <c r="F337" s="62"/>
      <c r="G337" s="63"/>
      <c r="H337" s="61">
        <v>15000</v>
      </c>
      <c r="I337" s="63"/>
      <c r="J337" s="61">
        <v>17299.2</v>
      </c>
      <c r="K337" s="64"/>
      <c r="L337" s="65">
        <f>J337/H337*100</f>
        <v>115.328</v>
      </c>
      <c r="M337" s="66"/>
      <c r="N337" s="67"/>
    </row>
    <row r="338" spans="1:14" x14ac:dyDescent="0.25">
      <c r="A338" s="16">
        <v>4</v>
      </c>
      <c r="B338" s="77" t="s">
        <v>83</v>
      </c>
      <c r="C338" s="77"/>
      <c r="D338" s="77"/>
      <c r="E338" s="78">
        <f>E339</f>
        <v>20000</v>
      </c>
      <c r="F338" s="79"/>
      <c r="G338" s="80"/>
      <c r="H338" s="81">
        <f>H339</f>
        <v>1200</v>
      </c>
      <c r="I338" s="81"/>
      <c r="J338" s="81">
        <f>J339</f>
        <v>233.09</v>
      </c>
      <c r="K338" s="78"/>
      <c r="L338" s="112">
        <f t="shared" ref="L338:L341" si="20">J338/H338*100</f>
        <v>19.424166666666668</v>
      </c>
      <c r="M338" s="113"/>
      <c r="N338" s="114"/>
    </row>
    <row r="339" spans="1:14" x14ac:dyDescent="0.25">
      <c r="A339" s="17">
        <v>42</v>
      </c>
      <c r="B339" s="50" t="s">
        <v>84</v>
      </c>
      <c r="C339" s="50"/>
      <c r="D339" s="50"/>
      <c r="E339" s="51">
        <f>E340</f>
        <v>20000</v>
      </c>
      <c r="F339" s="52"/>
      <c r="G339" s="53"/>
      <c r="H339" s="54">
        <f>H340</f>
        <v>1200</v>
      </c>
      <c r="I339" s="54"/>
      <c r="J339" s="54">
        <f>J340</f>
        <v>233.09</v>
      </c>
      <c r="K339" s="51"/>
      <c r="L339" s="55">
        <f t="shared" si="20"/>
        <v>19.424166666666668</v>
      </c>
      <c r="M339" s="56"/>
      <c r="N339" s="57"/>
    </row>
    <row r="340" spans="1:14" x14ac:dyDescent="0.25">
      <c r="A340" s="16">
        <v>422</v>
      </c>
      <c r="B340" s="77" t="s">
        <v>85</v>
      </c>
      <c r="C340" s="77"/>
      <c r="D340" s="77"/>
      <c r="E340" s="78">
        <f>SUM(E341:G341)</f>
        <v>20000</v>
      </c>
      <c r="F340" s="79"/>
      <c r="G340" s="80"/>
      <c r="H340" s="81">
        <f>SUM(H341:I341)</f>
        <v>1200</v>
      </c>
      <c r="I340" s="81"/>
      <c r="J340" s="78">
        <f>J341</f>
        <v>233.09</v>
      </c>
      <c r="K340" s="128"/>
      <c r="L340" s="115">
        <f t="shared" si="20"/>
        <v>19.424166666666668</v>
      </c>
      <c r="M340" s="116"/>
      <c r="N340" s="117"/>
    </row>
    <row r="341" spans="1:14" x14ac:dyDescent="0.25">
      <c r="A341" s="18">
        <v>4227</v>
      </c>
      <c r="B341" s="109" t="s">
        <v>87</v>
      </c>
      <c r="C341" s="109"/>
      <c r="D341" s="109"/>
      <c r="E341" s="61">
        <v>20000</v>
      </c>
      <c r="F341" s="62"/>
      <c r="G341" s="63"/>
      <c r="H341" s="121">
        <v>1200</v>
      </c>
      <c r="I341" s="121"/>
      <c r="J341" s="61">
        <v>233.09</v>
      </c>
      <c r="K341" s="64"/>
      <c r="L341" s="115">
        <f t="shared" si="20"/>
        <v>19.424166666666668</v>
      </c>
      <c r="M341" s="116"/>
      <c r="N341" s="117"/>
    </row>
    <row r="343" spans="1:14" x14ac:dyDescent="0.25">
      <c r="A343" s="1" t="s">
        <v>111</v>
      </c>
    </row>
    <row r="344" spans="1:14" ht="15.75" thickBot="1" x14ac:dyDescent="0.3"/>
    <row r="345" spans="1:14" x14ac:dyDescent="0.25">
      <c r="A345" s="42" t="s">
        <v>22</v>
      </c>
      <c r="B345" s="101" t="s">
        <v>7</v>
      </c>
      <c r="C345" s="101"/>
      <c r="D345" s="101"/>
      <c r="E345" s="102" t="s">
        <v>8</v>
      </c>
      <c r="F345" s="103"/>
      <c r="G345" s="104"/>
      <c r="H345" s="125" t="s">
        <v>9</v>
      </c>
      <c r="I345" s="125"/>
      <c r="J345" s="125" t="s">
        <v>94</v>
      </c>
      <c r="K345" s="102"/>
      <c r="L345" s="126" t="s">
        <v>104</v>
      </c>
      <c r="M345" s="125"/>
      <c r="N345" s="127"/>
    </row>
    <row r="346" spans="1:14" x14ac:dyDescent="0.25">
      <c r="A346" s="3" t="s">
        <v>15</v>
      </c>
      <c r="B346" s="88" t="s">
        <v>27</v>
      </c>
      <c r="C346" s="88"/>
      <c r="D346" s="88"/>
      <c r="E346" s="85" t="s">
        <v>28</v>
      </c>
      <c r="F346" s="86"/>
      <c r="G346" s="87"/>
      <c r="H346" s="88" t="s">
        <v>10</v>
      </c>
      <c r="I346" s="88"/>
      <c r="J346" s="88" t="s">
        <v>11</v>
      </c>
      <c r="K346" s="85"/>
      <c r="L346" s="89"/>
      <c r="M346" s="90"/>
      <c r="N346" s="91"/>
    </row>
    <row r="347" spans="1:14" x14ac:dyDescent="0.25">
      <c r="A347" s="3">
        <v>6</v>
      </c>
      <c r="B347" s="92" t="s">
        <v>16</v>
      </c>
      <c r="C347" s="92"/>
      <c r="D347" s="92"/>
      <c r="E347" s="93">
        <v>60000</v>
      </c>
      <c r="F347" s="94"/>
      <c r="G347" s="95"/>
      <c r="H347" s="96">
        <v>61000</v>
      </c>
      <c r="I347" s="96"/>
      <c r="J347" s="96">
        <v>64860</v>
      </c>
      <c r="K347" s="97"/>
      <c r="L347" s="98">
        <f>J347/H347*100</f>
        <v>106.32786885245902</v>
      </c>
      <c r="M347" s="99"/>
      <c r="N347" s="100"/>
    </row>
    <row r="348" spans="1:14" x14ac:dyDescent="0.25">
      <c r="A348" s="3">
        <v>7</v>
      </c>
      <c r="B348" s="92" t="s">
        <v>17</v>
      </c>
      <c r="C348" s="92"/>
      <c r="D348" s="92"/>
      <c r="E348" s="122"/>
      <c r="F348" s="123"/>
      <c r="G348" s="124"/>
      <c r="H348" s="96"/>
      <c r="I348" s="96"/>
      <c r="J348" s="96"/>
      <c r="K348" s="97"/>
      <c r="L348" s="98"/>
      <c r="M348" s="99"/>
      <c r="N348" s="100"/>
    </row>
    <row r="349" spans="1:14" x14ac:dyDescent="0.25">
      <c r="A349" s="7"/>
      <c r="B349" s="77" t="s">
        <v>18</v>
      </c>
      <c r="C349" s="77"/>
      <c r="D349" s="77"/>
      <c r="E349" s="118">
        <f>E347+E348</f>
        <v>60000</v>
      </c>
      <c r="F349" s="119"/>
      <c r="G349" s="120"/>
      <c r="H349" s="110">
        <f>H347+H348</f>
        <v>61000</v>
      </c>
      <c r="I349" s="110"/>
      <c r="J349" s="110">
        <f>J347+J348</f>
        <v>64860</v>
      </c>
      <c r="K349" s="111"/>
      <c r="L349" s="112">
        <f>L347</f>
        <v>106.32786885245902</v>
      </c>
      <c r="M349" s="113"/>
      <c r="N349" s="114"/>
    </row>
    <row r="350" spans="1:14" x14ac:dyDescent="0.25">
      <c r="A350" s="3">
        <v>3</v>
      </c>
      <c r="B350" s="109" t="s">
        <v>19</v>
      </c>
      <c r="C350" s="109"/>
      <c r="D350" s="109"/>
      <c r="E350" s="61">
        <v>45000</v>
      </c>
      <c r="F350" s="62"/>
      <c r="G350" s="63"/>
      <c r="H350" s="96">
        <v>61000</v>
      </c>
      <c r="I350" s="96"/>
      <c r="J350" s="96">
        <v>59809.13</v>
      </c>
      <c r="K350" s="97"/>
      <c r="L350" s="98">
        <f>J350/H350*100</f>
        <v>98.047754098360656</v>
      </c>
      <c r="M350" s="99"/>
      <c r="N350" s="100"/>
    </row>
    <row r="351" spans="1:14" x14ac:dyDescent="0.25">
      <c r="A351" s="3">
        <v>4</v>
      </c>
      <c r="B351" s="109" t="s">
        <v>20</v>
      </c>
      <c r="C351" s="109"/>
      <c r="D351" s="109"/>
      <c r="E351" s="61">
        <v>15000</v>
      </c>
      <c r="F351" s="62"/>
      <c r="G351" s="63"/>
      <c r="H351" s="96"/>
      <c r="I351" s="96"/>
      <c r="J351" s="96">
        <v>168.06</v>
      </c>
      <c r="K351" s="97"/>
      <c r="L351" s="98"/>
      <c r="M351" s="99"/>
      <c r="N351" s="100"/>
    </row>
    <row r="352" spans="1:14" x14ac:dyDescent="0.25">
      <c r="A352" s="8"/>
      <c r="B352" s="77" t="s">
        <v>21</v>
      </c>
      <c r="C352" s="77"/>
      <c r="D352" s="77"/>
      <c r="E352" s="78">
        <f>E350+E351</f>
        <v>60000</v>
      </c>
      <c r="F352" s="79"/>
      <c r="G352" s="80"/>
      <c r="H352" s="110">
        <f>H350+H351</f>
        <v>61000</v>
      </c>
      <c r="I352" s="110"/>
      <c r="J352" s="110">
        <f>J350+J351</f>
        <v>59977.189999999995</v>
      </c>
      <c r="K352" s="111"/>
      <c r="L352" s="112">
        <f>J352/H352*100</f>
        <v>98.32326229508196</v>
      </c>
      <c r="M352" s="113"/>
      <c r="N352" s="114"/>
    </row>
    <row r="353" spans="1:14" x14ac:dyDescent="0.25">
      <c r="A353" s="5"/>
      <c r="B353" s="105" t="s">
        <v>23</v>
      </c>
      <c r="C353" s="105"/>
      <c r="D353" s="105"/>
      <c r="E353" s="61"/>
      <c r="F353" s="62"/>
      <c r="G353" s="63"/>
      <c r="H353" s="96"/>
      <c r="I353" s="96"/>
      <c r="J353" s="96"/>
      <c r="K353" s="97"/>
      <c r="L353" s="106"/>
      <c r="M353" s="107"/>
      <c r="N353" s="108"/>
    </row>
    <row r="354" spans="1:14" x14ac:dyDescent="0.25">
      <c r="A354" s="5"/>
      <c r="B354" s="105" t="s">
        <v>24</v>
      </c>
      <c r="C354" s="105"/>
      <c r="D354" s="105"/>
      <c r="E354" s="93"/>
      <c r="F354" s="94"/>
      <c r="G354" s="95"/>
      <c r="H354" s="96"/>
      <c r="I354" s="96"/>
      <c r="J354" s="96"/>
      <c r="K354" s="97"/>
      <c r="L354" s="106"/>
      <c r="M354" s="107"/>
      <c r="N354" s="108"/>
    </row>
    <row r="355" spans="1:14" ht="15.75" thickBot="1" x14ac:dyDescent="0.3">
      <c r="A355" s="9"/>
      <c r="B355" s="68" t="s">
        <v>25</v>
      </c>
      <c r="C355" s="68"/>
      <c r="D355" s="68"/>
      <c r="E355" s="69"/>
      <c r="F355" s="70"/>
      <c r="G355" s="71"/>
      <c r="H355" s="72"/>
      <c r="I355" s="72"/>
      <c r="J355" s="72">
        <f>J349-J352</f>
        <v>4882.8100000000049</v>
      </c>
      <c r="K355" s="73"/>
      <c r="L355" s="74"/>
      <c r="M355" s="75"/>
      <c r="N355" s="76"/>
    </row>
    <row r="356" spans="1:14" ht="15.75" thickBot="1" x14ac:dyDescent="0.3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x14ac:dyDescent="0.25">
      <c r="A357" s="16">
        <v>3</v>
      </c>
      <c r="B357" s="77" t="s">
        <v>46</v>
      </c>
      <c r="C357" s="77"/>
      <c r="D357" s="77"/>
      <c r="E357" s="78">
        <f>E358</f>
        <v>45000</v>
      </c>
      <c r="F357" s="79"/>
      <c r="G357" s="80"/>
      <c r="H357" s="81">
        <f>H358</f>
        <v>61000</v>
      </c>
      <c r="I357" s="81"/>
      <c r="J357" s="81">
        <f>J358</f>
        <v>59809.13</v>
      </c>
      <c r="K357" s="78"/>
      <c r="L357" s="82">
        <f>J357/H357*100</f>
        <v>98.047754098360656</v>
      </c>
      <c r="M357" s="83"/>
      <c r="N357" s="84"/>
    </row>
    <row r="358" spans="1:14" x14ac:dyDescent="0.25">
      <c r="A358" s="17">
        <v>32</v>
      </c>
      <c r="B358" s="50" t="s">
        <v>56</v>
      </c>
      <c r="C358" s="50"/>
      <c r="D358" s="50"/>
      <c r="E358" s="51">
        <f>E359</f>
        <v>45000</v>
      </c>
      <c r="F358" s="52"/>
      <c r="G358" s="53"/>
      <c r="H358" s="54">
        <f>H359</f>
        <v>61000</v>
      </c>
      <c r="I358" s="54"/>
      <c r="J358" s="54">
        <f>J359</f>
        <v>59809.13</v>
      </c>
      <c r="K358" s="51"/>
      <c r="L358" s="55">
        <f t="shared" ref="L358" si="21">J358/H358*100</f>
        <v>98.047754098360656</v>
      </c>
      <c r="M358" s="56"/>
      <c r="N358" s="57"/>
    </row>
    <row r="359" spans="1:14" x14ac:dyDescent="0.25">
      <c r="A359" s="18">
        <v>3299</v>
      </c>
      <c r="B359" s="58" t="s">
        <v>76</v>
      </c>
      <c r="C359" s="59"/>
      <c r="D359" s="60"/>
      <c r="E359" s="61">
        <v>45000</v>
      </c>
      <c r="F359" s="62"/>
      <c r="G359" s="63"/>
      <c r="H359" s="61">
        <v>61000</v>
      </c>
      <c r="I359" s="63"/>
      <c r="J359" s="61">
        <v>59809.13</v>
      </c>
      <c r="K359" s="64"/>
      <c r="L359" s="65">
        <f>J359/H359*100</f>
        <v>98.047754098360656</v>
      </c>
      <c r="M359" s="66"/>
      <c r="N359" s="67"/>
    </row>
    <row r="360" spans="1:14" x14ac:dyDescent="0.25">
      <c r="A360" s="16">
        <v>4</v>
      </c>
      <c r="B360" s="77" t="s">
        <v>83</v>
      </c>
      <c r="C360" s="77"/>
      <c r="D360" s="77"/>
      <c r="E360" s="78">
        <f>E361</f>
        <v>15000</v>
      </c>
      <c r="F360" s="79"/>
      <c r="G360" s="80"/>
      <c r="H360" s="81">
        <f>H361</f>
        <v>0</v>
      </c>
      <c r="I360" s="81"/>
      <c r="J360" s="81">
        <f>J361</f>
        <v>168.06</v>
      </c>
      <c r="K360" s="78"/>
      <c r="L360" s="112"/>
      <c r="M360" s="113"/>
      <c r="N360" s="114"/>
    </row>
    <row r="361" spans="1:14" x14ac:dyDescent="0.25">
      <c r="A361" s="17">
        <v>42</v>
      </c>
      <c r="B361" s="50" t="s">
        <v>84</v>
      </c>
      <c r="C361" s="50"/>
      <c r="D361" s="50"/>
      <c r="E361" s="51">
        <f>E362+E364</f>
        <v>15000</v>
      </c>
      <c r="F361" s="52"/>
      <c r="G361" s="53"/>
      <c r="H361" s="54">
        <f>H362</f>
        <v>0</v>
      </c>
      <c r="I361" s="54"/>
      <c r="J361" s="54">
        <f>J362</f>
        <v>168.06</v>
      </c>
      <c r="K361" s="51"/>
      <c r="L361" s="55"/>
      <c r="M361" s="56"/>
      <c r="N361" s="57"/>
    </row>
    <row r="362" spans="1:14" x14ac:dyDescent="0.25">
      <c r="A362" s="16">
        <v>424</v>
      </c>
      <c r="B362" s="77" t="s">
        <v>88</v>
      </c>
      <c r="C362" s="77"/>
      <c r="D362" s="77"/>
      <c r="E362" s="78">
        <f>SUM(E363:G363)</f>
        <v>0</v>
      </c>
      <c r="F362" s="79"/>
      <c r="G362" s="80"/>
      <c r="H362" s="81">
        <f>SUM(H363:I363)</f>
        <v>0</v>
      </c>
      <c r="I362" s="81"/>
      <c r="J362" s="78">
        <f>J363</f>
        <v>168.06</v>
      </c>
      <c r="K362" s="128"/>
      <c r="L362" s="115"/>
      <c r="M362" s="116"/>
      <c r="N362" s="117"/>
    </row>
    <row r="363" spans="1:14" x14ac:dyDescent="0.25">
      <c r="A363" s="18">
        <v>4241</v>
      </c>
      <c r="B363" s="109" t="s">
        <v>109</v>
      </c>
      <c r="C363" s="109"/>
      <c r="D363" s="109"/>
      <c r="E363" s="61"/>
      <c r="F363" s="62"/>
      <c r="G363" s="63"/>
      <c r="H363" s="121"/>
      <c r="I363" s="121"/>
      <c r="J363" s="61">
        <v>168.06</v>
      </c>
      <c r="K363" s="64"/>
      <c r="L363" s="115"/>
      <c r="M363" s="116"/>
      <c r="N363" s="117"/>
    </row>
    <row r="364" spans="1:14" x14ac:dyDescent="0.25">
      <c r="A364" s="45">
        <v>422</v>
      </c>
      <c r="B364" s="77" t="s">
        <v>113</v>
      </c>
      <c r="C364" s="77"/>
      <c r="D364" s="77"/>
      <c r="E364" s="77">
        <v>15000</v>
      </c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1:14" x14ac:dyDescent="0.25">
      <c r="A365" s="1" t="s">
        <v>112</v>
      </c>
    </row>
    <row r="366" spans="1:14" ht="15.75" thickBot="1" x14ac:dyDescent="0.3"/>
    <row r="367" spans="1:14" x14ac:dyDescent="0.25">
      <c r="A367" s="42" t="s">
        <v>22</v>
      </c>
      <c r="B367" s="101" t="s">
        <v>7</v>
      </c>
      <c r="C367" s="101"/>
      <c r="D367" s="101"/>
      <c r="E367" s="102" t="s">
        <v>8</v>
      </c>
      <c r="F367" s="103"/>
      <c r="G367" s="104"/>
      <c r="H367" s="125" t="s">
        <v>9</v>
      </c>
      <c r="I367" s="125"/>
      <c r="J367" s="125" t="s">
        <v>94</v>
      </c>
      <c r="K367" s="102"/>
      <c r="L367" s="126" t="s">
        <v>104</v>
      </c>
      <c r="M367" s="125"/>
      <c r="N367" s="127"/>
    </row>
    <row r="368" spans="1:14" x14ac:dyDescent="0.25">
      <c r="A368" s="3" t="s">
        <v>15</v>
      </c>
      <c r="B368" s="88" t="s">
        <v>27</v>
      </c>
      <c r="C368" s="88"/>
      <c r="D368" s="88"/>
      <c r="E368" s="85" t="s">
        <v>28</v>
      </c>
      <c r="F368" s="86"/>
      <c r="G368" s="87"/>
      <c r="H368" s="88" t="s">
        <v>10</v>
      </c>
      <c r="I368" s="88"/>
      <c r="J368" s="88" t="s">
        <v>11</v>
      </c>
      <c r="K368" s="85"/>
      <c r="L368" s="89"/>
      <c r="M368" s="90"/>
      <c r="N368" s="91"/>
    </row>
    <row r="369" spans="1:14" x14ac:dyDescent="0.25">
      <c r="A369" s="3">
        <v>6</v>
      </c>
      <c r="B369" s="92" t="s">
        <v>16</v>
      </c>
      <c r="C369" s="92"/>
      <c r="D369" s="92"/>
      <c r="E369" s="93"/>
      <c r="F369" s="94"/>
      <c r="G369" s="95"/>
      <c r="H369" s="96">
        <v>6000</v>
      </c>
      <c r="I369" s="96"/>
      <c r="J369" s="96">
        <v>2130.6799999999998</v>
      </c>
      <c r="K369" s="97"/>
      <c r="L369" s="98">
        <f>J369/H369*100</f>
        <v>35.511333333333326</v>
      </c>
      <c r="M369" s="99"/>
      <c r="N369" s="100"/>
    </row>
    <row r="370" spans="1:14" x14ac:dyDescent="0.25">
      <c r="A370" s="3">
        <v>7</v>
      </c>
      <c r="B370" s="92" t="s">
        <v>17</v>
      </c>
      <c r="C370" s="92"/>
      <c r="D370" s="92"/>
      <c r="E370" s="122"/>
      <c r="F370" s="123"/>
      <c r="G370" s="124"/>
      <c r="H370" s="96"/>
      <c r="I370" s="96"/>
      <c r="J370" s="96"/>
      <c r="K370" s="97"/>
      <c r="L370" s="98"/>
      <c r="M370" s="99"/>
      <c r="N370" s="100"/>
    </row>
    <row r="371" spans="1:14" x14ac:dyDescent="0.25">
      <c r="A371" s="7"/>
      <c r="B371" s="77" t="s">
        <v>18</v>
      </c>
      <c r="C371" s="77"/>
      <c r="D371" s="77"/>
      <c r="E371" s="118">
        <f>E369+E370</f>
        <v>0</v>
      </c>
      <c r="F371" s="119"/>
      <c r="G371" s="120"/>
      <c r="H371" s="110">
        <f>H369+H370</f>
        <v>6000</v>
      </c>
      <c r="I371" s="110"/>
      <c r="J371" s="110">
        <f>J369+J370</f>
        <v>2130.6799999999998</v>
      </c>
      <c r="K371" s="111"/>
      <c r="L371" s="112">
        <f>L369</f>
        <v>35.511333333333326</v>
      </c>
      <c r="M371" s="113"/>
      <c r="N371" s="114"/>
    </row>
    <row r="372" spans="1:14" x14ac:dyDescent="0.25">
      <c r="A372" s="3">
        <v>3</v>
      </c>
      <c r="B372" s="109" t="s">
        <v>19</v>
      </c>
      <c r="C372" s="109"/>
      <c r="D372" s="109"/>
      <c r="E372" s="61"/>
      <c r="F372" s="62"/>
      <c r="G372" s="63"/>
      <c r="H372" s="96">
        <v>6000</v>
      </c>
      <c r="I372" s="96"/>
      <c r="J372" s="96">
        <v>2130.6799999999998</v>
      </c>
      <c r="K372" s="97"/>
      <c r="L372" s="98">
        <f>J372/H372*100</f>
        <v>35.511333333333326</v>
      </c>
      <c r="M372" s="99"/>
      <c r="N372" s="100"/>
    </row>
    <row r="373" spans="1:14" x14ac:dyDescent="0.25">
      <c r="A373" s="3">
        <v>4</v>
      </c>
      <c r="B373" s="109" t="s">
        <v>20</v>
      </c>
      <c r="C373" s="109"/>
      <c r="D373" s="109"/>
      <c r="E373" s="61"/>
      <c r="F373" s="62"/>
      <c r="G373" s="63"/>
      <c r="H373" s="96"/>
      <c r="I373" s="96"/>
      <c r="J373" s="96">
        <v>0</v>
      </c>
      <c r="K373" s="97"/>
      <c r="L373" s="98"/>
      <c r="M373" s="99"/>
      <c r="N373" s="100"/>
    </row>
    <row r="374" spans="1:14" x14ac:dyDescent="0.25">
      <c r="A374" s="8"/>
      <c r="B374" s="77" t="s">
        <v>21</v>
      </c>
      <c r="C374" s="77"/>
      <c r="D374" s="77"/>
      <c r="E374" s="78">
        <f>E372+E373</f>
        <v>0</v>
      </c>
      <c r="F374" s="79"/>
      <c r="G374" s="80"/>
      <c r="H374" s="110">
        <f>H372+H373</f>
        <v>6000</v>
      </c>
      <c r="I374" s="110"/>
      <c r="J374" s="110">
        <f>J372+J373</f>
        <v>2130.6799999999998</v>
      </c>
      <c r="K374" s="111"/>
      <c r="L374" s="112">
        <f>J374/H374*100</f>
        <v>35.511333333333326</v>
      </c>
      <c r="M374" s="113"/>
      <c r="N374" s="114"/>
    </row>
    <row r="375" spans="1:14" x14ac:dyDescent="0.25">
      <c r="A375" s="5"/>
      <c r="B375" s="105" t="s">
        <v>23</v>
      </c>
      <c r="C375" s="105"/>
      <c r="D375" s="105"/>
      <c r="E375" s="61"/>
      <c r="F375" s="62"/>
      <c r="G375" s="63"/>
      <c r="H375" s="96"/>
      <c r="I375" s="96"/>
      <c r="J375" s="96"/>
      <c r="K375" s="97"/>
      <c r="L375" s="106"/>
      <c r="M375" s="107"/>
      <c r="N375" s="108"/>
    </row>
    <row r="376" spans="1:14" x14ac:dyDescent="0.25">
      <c r="A376" s="5"/>
      <c r="B376" s="105" t="s">
        <v>24</v>
      </c>
      <c r="C376" s="105"/>
      <c r="D376" s="105"/>
      <c r="E376" s="93"/>
      <c r="F376" s="94"/>
      <c r="G376" s="95"/>
      <c r="H376" s="96"/>
      <c r="I376" s="96"/>
      <c r="J376" s="96"/>
      <c r="K376" s="97"/>
      <c r="L376" s="106"/>
      <c r="M376" s="107"/>
      <c r="N376" s="108"/>
    </row>
    <row r="377" spans="1:14" ht="15.75" thickBot="1" x14ac:dyDescent="0.3">
      <c r="A377" s="9"/>
      <c r="B377" s="68" t="s">
        <v>25</v>
      </c>
      <c r="C377" s="68"/>
      <c r="D377" s="68"/>
      <c r="E377" s="69"/>
      <c r="F377" s="70"/>
      <c r="G377" s="71"/>
      <c r="H377" s="72"/>
      <c r="I377" s="72"/>
      <c r="J377" s="72">
        <f>J371-J374</f>
        <v>0</v>
      </c>
      <c r="K377" s="73"/>
      <c r="L377" s="74"/>
      <c r="M377" s="75"/>
      <c r="N377" s="76"/>
    </row>
    <row r="378" spans="1:14" ht="15.75" thickBot="1" x14ac:dyDescent="0.3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4" x14ac:dyDescent="0.25">
      <c r="A379" s="16">
        <v>3</v>
      </c>
      <c r="B379" s="77" t="s">
        <v>46</v>
      </c>
      <c r="C379" s="77"/>
      <c r="D379" s="77"/>
      <c r="E379" s="78"/>
      <c r="F379" s="79"/>
      <c r="G379" s="80"/>
      <c r="H379" s="81">
        <f>H380</f>
        <v>6000</v>
      </c>
      <c r="I379" s="81"/>
      <c r="J379" s="81">
        <f>J380</f>
        <v>2130.6799999999998</v>
      </c>
      <c r="K379" s="78"/>
      <c r="L379" s="82">
        <f>J379/H379*100</f>
        <v>35.511333333333326</v>
      </c>
      <c r="M379" s="83"/>
      <c r="N379" s="84"/>
    </row>
    <row r="380" spans="1:14" x14ac:dyDescent="0.25">
      <c r="A380" s="17">
        <v>32</v>
      </c>
      <c r="B380" s="50" t="s">
        <v>56</v>
      </c>
      <c r="C380" s="50"/>
      <c r="D380" s="50"/>
      <c r="E380" s="51"/>
      <c r="F380" s="52"/>
      <c r="G380" s="53"/>
      <c r="H380" s="54">
        <f>H381</f>
        <v>6000</v>
      </c>
      <c r="I380" s="54"/>
      <c r="J380" s="54">
        <f>J381</f>
        <v>2130.6799999999998</v>
      </c>
      <c r="K380" s="51"/>
      <c r="L380" s="55">
        <f t="shared" ref="L380" si="22">J380/H380*100</f>
        <v>35.511333333333326</v>
      </c>
      <c r="M380" s="56"/>
      <c r="N380" s="57"/>
    </row>
    <row r="381" spans="1:14" x14ac:dyDescent="0.25">
      <c r="A381" s="18">
        <v>3299</v>
      </c>
      <c r="B381" s="58" t="s">
        <v>76</v>
      </c>
      <c r="C381" s="59"/>
      <c r="D381" s="60"/>
      <c r="E381" s="61"/>
      <c r="F381" s="62"/>
      <c r="G381" s="63"/>
      <c r="H381" s="61">
        <v>6000</v>
      </c>
      <c r="I381" s="63"/>
      <c r="J381" s="61">
        <v>2130.6799999999998</v>
      </c>
      <c r="K381" s="64"/>
      <c r="L381" s="65">
        <f>J381/H381*100</f>
        <v>35.511333333333326</v>
      </c>
      <c r="M381" s="66"/>
      <c r="N381" s="67"/>
    </row>
    <row r="383" spans="1:14" x14ac:dyDescent="0.25">
      <c r="A383" t="s">
        <v>115</v>
      </c>
      <c r="B383" t="s">
        <v>117</v>
      </c>
      <c r="K383" t="s">
        <v>120</v>
      </c>
    </row>
    <row r="384" spans="1:14" x14ac:dyDescent="0.25">
      <c r="A384" t="s">
        <v>116</v>
      </c>
      <c r="B384" t="s">
        <v>118</v>
      </c>
      <c r="K384" t="s">
        <v>121</v>
      </c>
    </row>
    <row r="386" spans="1:1" x14ac:dyDescent="0.25">
      <c r="A386" t="s">
        <v>119</v>
      </c>
    </row>
  </sheetData>
  <mergeCells count="1680">
    <mergeCell ref="B209:D209"/>
    <mergeCell ref="E209:G209"/>
    <mergeCell ref="H209:I209"/>
    <mergeCell ref="J209:K209"/>
    <mergeCell ref="L209:N209"/>
    <mergeCell ref="B212:D212"/>
    <mergeCell ref="E212:G212"/>
    <mergeCell ref="H212:I212"/>
    <mergeCell ref="J212:K212"/>
    <mergeCell ref="L212:N212"/>
    <mergeCell ref="B210:D210"/>
    <mergeCell ref="E210:G210"/>
    <mergeCell ref="H210:I210"/>
    <mergeCell ref="J210:K210"/>
    <mergeCell ref="L210:N210"/>
    <mergeCell ref="B211:D211"/>
    <mergeCell ref="E211:G211"/>
    <mergeCell ref="H211:I211"/>
    <mergeCell ref="J211:K211"/>
    <mergeCell ref="L211:N211"/>
    <mergeCell ref="B205:D205"/>
    <mergeCell ref="E205:G205"/>
    <mergeCell ref="H205:I205"/>
    <mergeCell ref="J205:K205"/>
    <mergeCell ref="L205:N205"/>
    <mergeCell ref="B206:D206"/>
    <mergeCell ref="E206:G206"/>
    <mergeCell ref="H206:I206"/>
    <mergeCell ref="J206:K206"/>
    <mergeCell ref="L206:N206"/>
    <mergeCell ref="B207:D207"/>
    <mergeCell ref="E207:G207"/>
    <mergeCell ref="H207:I207"/>
    <mergeCell ref="J207:K207"/>
    <mergeCell ref="L207:N207"/>
    <mergeCell ref="B208:D208"/>
    <mergeCell ref="E208:G208"/>
    <mergeCell ref="H208:I208"/>
    <mergeCell ref="J208:K208"/>
    <mergeCell ref="L208:N208"/>
    <mergeCell ref="B201:D201"/>
    <mergeCell ref="E201:G201"/>
    <mergeCell ref="H201:I201"/>
    <mergeCell ref="J201:K201"/>
    <mergeCell ref="L201:N201"/>
    <mergeCell ref="B202:D202"/>
    <mergeCell ref="E202:G202"/>
    <mergeCell ref="H202:I202"/>
    <mergeCell ref="J202:K202"/>
    <mergeCell ref="L202:N202"/>
    <mergeCell ref="B203:D203"/>
    <mergeCell ref="E203:G203"/>
    <mergeCell ref="H203:I203"/>
    <mergeCell ref="J203:K203"/>
    <mergeCell ref="L203:N203"/>
    <mergeCell ref="B204:D204"/>
    <mergeCell ref="E204:G204"/>
    <mergeCell ref="H204:I204"/>
    <mergeCell ref="J204:K204"/>
    <mergeCell ref="L204:N204"/>
    <mergeCell ref="B197:D197"/>
    <mergeCell ref="E197:G197"/>
    <mergeCell ref="H197:I197"/>
    <mergeCell ref="J197:K197"/>
    <mergeCell ref="L197:N197"/>
    <mergeCell ref="B198:D198"/>
    <mergeCell ref="E198:G198"/>
    <mergeCell ref="H198:I198"/>
    <mergeCell ref="J198:K198"/>
    <mergeCell ref="L198:N198"/>
    <mergeCell ref="B199:D199"/>
    <mergeCell ref="E199:G199"/>
    <mergeCell ref="H199:I199"/>
    <mergeCell ref="J199:K199"/>
    <mergeCell ref="L199:N199"/>
    <mergeCell ref="B200:D200"/>
    <mergeCell ref="E200:G200"/>
    <mergeCell ref="H200:I200"/>
    <mergeCell ref="J200:K200"/>
    <mergeCell ref="L200:N200"/>
    <mergeCell ref="B193:D193"/>
    <mergeCell ref="E193:G193"/>
    <mergeCell ref="H193:I193"/>
    <mergeCell ref="J193:K193"/>
    <mergeCell ref="L193:N193"/>
    <mergeCell ref="B194:D194"/>
    <mergeCell ref="E194:G194"/>
    <mergeCell ref="H194:I194"/>
    <mergeCell ref="J194:K194"/>
    <mergeCell ref="L194:N194"/>
    <mergeCell ref="B195:D195"/>
    <mergeCell ref="E195:G195"/>
    <mergeCell ref="H195:I195"/>
    <mergeCell ref="J195:K195"/>
    <mergeCell ref="L195:N195"/>
    <mergeCell ref="B196:D196"/>
    <mergeCell ref="E196:G196"/>
    <mergeCell ref="H196:I196"/>
    <mergeCell ref="J196:K196"/>
    <mergeCell ref="L196:N196"/>
    <mergeCell ref="B189:D189"/>
    <mergeCell ref="E189:G189"/>
    <mergeCell ref="H189:I189"/>
    <mergeCell ref="J189:K189"/>
    <mergeCell ref="L189:N189"/>
    <mergeCell ref="B190:D190"/>
    <mergeCell ref="E190:G190"/>
    <mergeCell ref="H190:I190"/>
    <mergeCell ref="J190:K190"/>
    <mergeCell ref="L190:N190"/>
    <mergeCell ref="B191:D191"/>
    <mergeCell ref="E191:G191"/>
    <mergeCell ref="H191:I191"/>
    <mergeCell ref="J191:K191"/>
    <mergeCell ref="L191:N191"/>
    <mergeCell ref="B192:D192"/>
    <mergeCell ref="E192:G192"/>
    <mergeCell ref="H192:I192"/>
    <mergeCell ref="J192:K192"/>
    <mergeCell ref="L192:N192"/>
    <mergeCell ref="B185:D185"/>
    <mergeCell ref="E185:G185"/>
    <mergeCell ref="H185:I185"/>
    <mergeCell ref="J185:K185"/>
    <mergeCell ref="L185:N185"/>
    <mergeCell ref="B186:D186"/>
    <mergeCell ref="E186:G186"/>
    <mergeCell ref="H186:I186"/>
    <mergeCell ref="J186:K186"/>
    <mergeCell ref="L186:N186"/>
    <mergeCell ref="B187:D187"/>
    <mergeCell ref="E187:G187"/>
    <mergeCell ref="H187:I187"/>
    <mergeCell ref="J187:K187"/>
    <mergeCell ref="L187:N187"/>
    <mergeCell ref="B188:D188"/>
    <mergeCell ref="E188:G188"/>
    <mergeCell ref="H188:I188"/>
    <mergeCell ref="J188:K188"/>
    <mergeCell ref="L188:N188"/>
    <mergeCell ref="B181:D181"/>
    <mergeCell ref="E181:G181"/>
    <mergeCell ref="H181:I181"/>
    <mergeCell ref="J181:K181"/>
    <mergeCell ref="L181:N181"/>
    <mergeCell ref="B182:D182"/>
    <mergeCell ref="E182:G182"/>
    <mergeCell ref="H182:I182"/>
    <mergeCell ref="J182:K182"/>
    <mergeCell ref="L182:N182"/>
    <mergeCell ref="B183:D183"/>
    <mergeCell ref="E183:G183"/>
    <mergeCell ref="H183:I183"/>
    <mergeCell ref="J183:K183"/>
    <mergeCell ref="L183:N183"/>
    <mergeCell ref="B184:D184"/>
    <mergeCell ref="E184:G184"/>
    <mergeCell ref="H184:I184"/>
    <mergeCell ref="J184:K184"/>
    <mergeCell ref="L184:N184"/>
    <mergeCell ref="B177:D177"/>
    <mergeCell ref="E177:G177"/>
    <mergeCell ref="H177:I177"/>
    <mergeCell ref="J177:K177"/>
    <mergeCell ref="L177:N177"/>
    <mergeCell ref="B178:D178"/>
    <mergeCell ref="E178:G178"/>
    <mergeCell ref="H178:I178"/>
    <mergeCell ref="J178:K178"/>
    <mergeCell ref="L178:N178"/>
    <mergeCell ref="B179:D179"/>
    <mergeCell ref="E179:G179"/>
    <mergeCell ref="H179:I179"/>
    <mergeCell ref="J179:K179"/>
    <mergeCell ref="L179:N179"/>
    <mergeCell ref="B180:D180"/>
    <mergeCell ref="E180:G180"/>
    <mergeCell ref="H180:I180"/>
    <mergeCell ref="J180:K180"/>
    <mergeCell ref="L180:N180"/>
    <mergeCell ref="H170:I170"/>
    <mergeCell ref="J170:K170"/>
    <mergeCell ref="B174:D174"/>
    <mergeCell ref="E174:G174"/>
    <mergeCell ref="H174:I174"/>
    <mergeCell ref="J174:K174"/>
    <mergeCell ref="L174:N174"/>
    <mergeCell ref="B175:D175"/>
    <mergeCell ref="E175:G175"/>
    <mergeCell ref="H175:I175"/>
    <mergeCell ref="J175:K175"/>
    <mergeCell ref="L175:N175"/>
    <mergeCell ref="B176:D176"/>
    <mergeCell ref="E176:G176"/>
    <mergeCell ref="H176:I176"/>
    <mergeCell ref="J176:K176"/>
    <mergeCell ref="L176:N176"/>
    <mergeCell ref="L170:N170"/>
    <mergeCell ref="B164:D164"/>
    <mergeCell ref="E164:G164"/>
    <mergeCell ref="H164:I164"/>
    <mergeCell ref="J164:K164"/>
    <mergeCell ref="L164:N164"/>
    <mergeCell ref="B165:D165"/>
    <mergeCell ref="E165:G165"/>
    <mergeCell ref="H165:I165"/>
    <mergeCell ref="J165:K165"/>
    <mergeCell ref="L165:N165"/>
    <mergeCell ref="B173:D173"/>
    <mergeCell ref="E173:G173"/>
    <mergeCell ref="H173:I173"/>
    <mergeCell ref="J173:K173"/>
    <mergeCell ref="L173:N173"/>
    <mergeCell ref="B166:D166"/>
    <mergeCell ref="E166:G166"/>
    <mergeCell ref="H166:I166"/>
    <mergeCell ref="J166:K166"/>
    <mergeCell ref="L166:N166"/>
    <mergeCell ref="B172:D172"/>
    <mergeCell ref="E172:G172"/>
    <mergeCell ref="H172:I172"/>
    <mergeCell ref="J172:K172"/>
    <mergeCell ref="L172:N172"/>
    <mergeCell ref="B169:D169"/>
    <mergeCell ref="E169:G169"/>
    <mergeCell ref="H169:I169"/>
    <mergeCell ref="J169:K169"/>
    <mergeCell ref="L169:N169"/>
    <mergeCell ref="B170:D170"/>
    <mergeCell ref="E170:G170"/>
    <mergeCell ref="B160:D160"/>
    <mergeCell ref="E160:G160"/>
    <mergeCell ref="H160:I160"/>
    <mergeCell ref="J160:K160"/>
    <mergeCell ref="L160:N160"/>
    <mergeCell ref="B161:D161"/>
    <mergeCell ref="E161:G161"/>
    <mergeCell ref="H161:I161"/>
    <mergeCell ref="J161:K161"/>
    <mergeCell ref="L161:N161"/>
    <mergeCell ref="B162:D162"/>
    <mergeCell ref="E162:G162"/>
    <mergeCell ref="H162:I162"/>
    <mergeCell ref="J162:K162"/>
    <mergeCell ref="L162:N162"/>
    <mergeCell ref="B163:D163"/>
    <mergeCell ref="E163:G163"/>
    <mergeCell ref="H163:I163"/>
    <mergeCell ref="J163:K163"/>
    <mergeCell ref="L163:N163"/>
    <mergeCell ref="B167:D167"/>
    <mergeCell ref="E167:G167"/>
    <mergeCell ref="H167:I167"/>
    <mergeCell ref="J167:K167"/>
    <mergeCell ref="L167:N167"/>
    <mergeCell ref="B168:D168"/>
    <mergeCell ref="E168:G168"/>
    <mergeCell ref="H168:I168"/>
    <mergeCell ref="J168:K168"/>
    <mergeCell ref="L168:N168"/>
    <mergeCell ref="B157:D157"/>
    <mergeCell ref="E157:G157"/>
    <mergeCell ref="H157:I157"/>
    <mergeCell ref="J157:K157"/>
    <mergeCell ref="L157:N157"/>
    <mergeCell ref="B149:D149"/>
    <mergeCell ref="E149:G149"/>
    <mergeCell ref="H149:I149"/>
    <mergeCell ref="J149:K149"/>
    <mergeCell ref="L149:N149"/>
    <mergeCell ref="B155:D155"/>
    <mergeCell ref="E155:G155"/>
    <mergeCell ref="H155:I155"/>
    <mergeCell ref="J155:K155"/>
    <mergeCell ref="L155:N155"/>
    <mergeCell ref="B156:D156"/>
    <mergeCell ref="E156:G156"/>
    <mergeCell ref="H156:I156"/>
    <mergeCell ref="J156:K156"/>
    <mergeCell ref="L156:N156"/>
    <mergeCell ref="B154:D154"/>
    <mergeCell ref="B150:D150"/>
    <mergeCell ref="B148:D148"/>
    <mergeCell ref="E148:G148"/>
    <mergeCell ref="H148:I148"/>
    <mergeCell ref="J148:K148"/>
    <mergeCell ref="L148:N148"/>
    <mergeCell ref="E150:G150"/>
    <mergeCell ref="H150:I150"/>
    <mergeCell ref="J150:K150"/>
    <mergeCell ref="L150:N150"/>
    <mergeCell ref="B151:D151"/>
    <mergeCell ref="E151:G151"/>
    <mergeCell ref="H151:I151"/>
    <mergeCell ref="J151:K151"/>
    <mergeCell ref="L151:N151"/>
    <mergeCell ref="L154:N154"/>
    <mergeCell ref="B152:D152"/>
    <mergeCell ref="E152:G152"/>
    <mergeCell ref="H152:I152"/>
    <mergeCell ref="J152:K152"/>
    <mergeCell ref="L152:N152"/>
    <mergeCell ref="B153:D153"/>
    <mergeCell ref="E153:G153"/>
    <mergeCell ref="H153:I153"/>
    <mergeCell ref="J153:K153"/>
    <mergeCell ref="L153:N153"/>
    <mergeCell ref="E154:G154"/>
    <mergeCell ref="H154:I154"/>
    <mergeCell ref="J154:K154"/>
    <mergeCell ref="B144:D144"/>
    <mergeCell ref="E144:G144"/>
    <mergeCell ref="H144:I144"/>
    <mergeCell ref="J144:K144"/>
    <mergeCell ref="L144:N144"/>
    <mergeCell ref="B145:D145"/>
    <mergeCell ref="E145:G145"/>
    <mergeCell ref="H145:I145"/>
    <mergeCell ref="J145:K145"/>
    <mergeCell ref="L145:N145"/>
    <mergeCell ref="B146:D146"/>
    <mergeCell ref="E146:G146"/>
    <mergeCell ref="H146:I146"/>
    <mergeCell ref="J146:K146"/>
    <mergeCell ref="L146:N146"/>
    <mergeCell ref="B147:D147"/>
    <mergeCell ref="E147:G147"/>
    <mergeCell ref="H147:I147"/>
    <mergeCell ref="J147:K147"/>
    <mergeCell ref="L147:N147"/>
    <mergeCell ref="B140:D140"/>
    <mergeCell ref="E140:G140"/>
    <mergeCell ref="H140:I140"/>
    <mergeCell ref="J140:K140"/>
    <mergeCell ref="L140:N140"/>
    <mergeCell ref="B141:D141"/>
    <mergeCell ref="E141:G141"/>
    <mergeCell ref="H141:I141"/>
    <mergeCell ref="J141:K141"/>
    <mergeCell ref="L141:N141"/>
    <mergeCell ref="B142:D142"/>
    <mergeCell ref="E142:G142"/>
    <mergeCell ref="H142:I142"/>
    <mergeCell ref="J142:K142"/>
    <mergeCell ref="L142:N142"/>
    <mergeCell ref="B143:D143"/>
    <mergeCell ref="E143:G143"/>
    <mergeCell ref="H143:I143"/>
    <mergeCell ref="J143:K143"/>
    <mergeCell ref="L143:N143"/>
    <mergeCell ref="B136:D136"/>
    <mergeCell ref="E136:G136"/>
    <mergeCell ref="H136:I136"/>
    <mergeCell ref="J136:K136"/>
    <mergeCell ref="L136:N136"/>
    <mergeCell ref="B138:D138"/>
    <mergeCell ref="E138:G138"/>
    <mergeCell ref="H138:I138"/>
    <mergeCell ref="J138:K138"/>
    <mergeCell ref="L138:N138"/>
    <mergeCell ref="B137:D137"/>
    <mergeCell ref="E137:G137"/>
    <mergeCell ref="H137:I137"/>
    <mergeCell ref="J137:K137"/>
    <mergeCell ref="L137:N137"/>
    <mergeCell ref="B139:D139"/>
    <mergeCell ref="E139:G139"/>
    <mergeCell ref="H139:I139"/>
    <mergeCell ref="J139:K139"/>
    <mergeCell ref="L139:N139"/>
    <mergeCell ref="B132:D132"/>
    <mergeCell ref="E132:G132"/>
    <mergeCell ref="H132:I132"/>
    <mergeCell ref="J132:K132"/>
    <mergeCell ref="L132:N132"/>
    <mergeCell ref="B133:D133"/>
    <mergeCell ref="E133:G133"/>
    <mergeCell ref="H133:I133"/>
    <mergeCell ref="J133:K133"/>
    <mergeCell ref="L133:N133"/>
    <mergeCell ref="B134:D134"/>
    <mergeCell ref="E134:G134"/>
    <mergeCell ref="H134:I134"/>
    <mergeCell ref="J134:K134"/>
    <mergeCell ref="L134:N134"/>
    <mergeCell ref="B135:D135"/>
    <mergeCell ref="E135:G135"/>
    <mergeCell ref="H135:I135"/>
    <mergeCell ref="J135:K135"/>
    <mergeCell ref="L135:N135"/>
    <mergeCell ref="B128:D128"/>
    <mergeCell ref="E128:G128"/>
    <mergeCell ref="H128:I128"/>
    <mergeCell ref="J128:K128"/>
    <mergeCell ref="L128:N128"/>
    <mergeCell ref="B129:D129"/>
    <mergeCell ref="E129:G129"/>
    <mergeCell ref="H129:I129"/>
    <mergeCell ref="J129:K129"/>
    <mergeCell ref="L129:N129"/>
    <mergeCell ref="B130:D130"/>
    <mergeCell ref="E130:G130"/>
    <mergeCell ref="H130:I130"/>
    <mergeCell ref="J130:K130"/>
    <mergeCell ref="L130:N130"/>
    <mergeCell ref="B131:D131"/>
    <mergeCell ref="E131:G131"/>
    <mergeCell ref="H131:I131"/>
    <mergeCell ref="J131:K131"/>
    <mergeCell ref="L131:N131"/>
    <mergeCell ref="E72:G72"/>
    <mergeCell ref="E71:G71"/>
    <mergeCell ref="B125:D125"/>
    <mergeCell ref="E125:G125"/>
    <mergeCell ref="H125:I125"/>
    <mergeCell ref="J125:K125"/>
    <mergeCell ref="L125:N125"/>
    <mergeCell ref="B126:D126"/>
    <mergeCell ref="E126:G126"/>
    <mergeCell ref="H126:I126"/>
    <mergeCell ref="J126:K126"/>
    <mergeCell ref="L126:N126"/>
    <mergeCell ref="B127:D127"/>
    <mergeCell ref="E127:G127"/>
    <mergeCell ref="H127:I127"/>
    <mergeCell ref="J127:K127"/>
    <mergeCell ref="L127:N127"/>
    <mergeCell ref="B92:D92"/>
    <mergeCell ref="B93:D93"/>
    <mergeCell ref="E63:G63"/>
    <mergeCell ref="E15:G15"/>
    <mergeCell ref="E14:G14"/>
    <mergeCell ref="B123:D123"/>
    <mergeCell ref="E123:G123"/>
    <mergeCell ref="H123:I123"/>
    <mergeCell ref="J123:K123"/>
    <mergeCell ref="L123:N123"/>
    <mergeCell ref="B124:D124"/>
    <mergeCell ref="E124:G124"/>
    <mergeCell ref="H124:I124"/>
    <mergeCell ref="J124:K124"/>
    <mergeCell ref="L124:N124"/>
    <mergeCell ref="E44:G44"/>
    <mergeCell ref="E43:G43"/>
    <mergeCell ref="E42:G42"/>
    <mergeCell ref="E39:G39"/>
    <mergeCell ref="E38:G38"/>
    <mergeCell ref="E19:G19"/>
    <mergeCell ref="E18:G18"/>
    <mergeCell ref="E17:G17"/>
    <mergeCell ref="E16:G16"/>
    <mergeCell ref="E41:G41"/>
    <mergeCell ref="E40:G40"/>
    <mergeCell ref="E37:G37"/>
    <mergeCell ref="B117:D117"/>
    <mergeCell ref="E117:G117"/>
    <mergeCell ref="H117:I117"/>
    <mergeCell ref="E74:G74"/>
    <mergeCell ref="E73:G73"/>
    <mergeCell ref="E61:G61"/>
    <mergeCell ref="E60:G60"/>
    <mergeCell ref="B118:D118"/>
    <mergeCell ref="E118:G118"/>
    <mergeCell ref="H118:I118"/>
    <mergeCell ref="J118:K118"/>
    <mergeCell ref="L118:N118"/>
    <mergeCell ref="B119:D119"/>
    <mergeCell ref="E119:G119"/>
    <mergeCell ref="H119:I119"/>
    <mergeCell ref="J119:K119"/>
    <mergeCell ref="L119:N119"/>
    <mergeCell ref="B116:D116"/>
    <mergeCell ref="E116:G116"/>
    <mergeCell ref="H116:I116"/>
    <mergeCell ref="J116:K116"/>
    <mergeCell ref="L116:N116"/>
    <mergeCell ref="E70:G70"/>
    <mergeCell ref="E69:G69"/>
    <mergeCell ref="B112:D112"/>
    <mergeCell ref="E112:G112"/>
    <mergeCell ref="H112:I112"/>
    <mergeCell ref="E99:G99"/>
    <mergeCell ref="H99:I99"/>
    <mergeCell ref="B78:D78"/>
    <mergeCell ref="B79:D79"/>
    <mergeCell ref="B80:D80"/>
    <mergeCell ref="B81:D81"/>
    <mergeCell ref="B82:D82"/>
    <mergeCell ref="B83:D83"/>
    <mergeCell ref="B72:D72"/>
    <mergeCell ref="B73:D73"/>
    <mergeCell ref="B100:D100"/>
    <mergeCell ref="B97:D97"/>
    <mergeCell ref="J117:K117"/>
    <mergeCell ref="L117:N117"/>
    <mergeCell ref="B114:D114"/>
    <mergeCell ref="E114:G114"/>
    <mergeCell ref="H114:I114"/>
    <mergeCell ref="J114:K114"/>
    <mergeCell ref="L114:N114"/>
    <mergeCell ref="B115:D115"/>
    <mergeCell ref="E115:G115"/>
    <mergeCell ref="H115:I115"/>
    <mergeCell ref="J115:K115"/>
    <mergeCell ref="L115:N115"/>
    <mergeCell ref="J120:K120"/>
    <mergeCell ref="L120:N120"/>
    <mergeCell ref="E62:G62"/>
    <mergeCell ref="B120:D120"/>
    <mergeCell ref="E120:G120"/>
    <mergeCell ref="H120:I120"/>
    <mergeCell ref="B74:D74"/>
    <mergeCell ref="B75:D75"/>
    <mergeCell ref="B90:D90"/>
    <mergeCell ref="B76:D76"/>
    <mergeCell ref="B77:D77"/>
    <mergeCell ref="B84:D84"/>
    <mergeCell ref="B85:D85"/>
    <mergeCell ref="B86:D86"/>
    <mergeCell ref="B87:D87"/>
    <mergeCell ref="B88:D88"/>
    <mergeCell ref="B89:D89"/>
    <mergeCell ref="B91:D91"/>
    <mergeCell ref="L17:N17"/>
    <mergeCell ref="L18:N18"/>
    <mergeCell ref="J91:K91"/>
    <mergeCell ref="J92:K92"/>
    <mergeCell ref="J93:K93"/>
    <mergeCell ref="J112:K112"/>
    <mergeCell ref="L112:N112"/>
    <mergeCell ref="B113:D113"/>
    <mergeCell ref="E113:G113"/>
    <mergeCell ref="H113:I113"/>
    <mergeCell ref="J113:K113"/>
    <mergeCell ref="L113:N113"/>
    <mergeCell ref="B110:D110"/>
    <mergeCell ref="E110:G110"/>
    <mergeCell ref="H110:I110"/>
    <mergeCell ref="J110:K110"/>
    <mergeCell ref="L110:N110"/>
    <mergeCell ref="B111:D111"/>
    <mergeCell ref="E111:G111"/>
    <mergeCell ref="H111:I111"/>
    <mergeCell ref="J111:K111"/>
    <mergeCell ref="L111:N111"/>
    <mergeCell ref="B107:D107"/>
    <mergeCell ref="B101:D101"/>
    <mergeCell ref="B102:D102"/>
    <mergeCell ref="B103:D103"/>
    <mergeCell ref="B104:D104"/>
    <mergeCell ref="B105:D105"/>
    <mergeCell ref="B106:D106"/>
    <mergeCell ref="B94:D94"/>
    <mergeCell ref="B95:D95"/>
    <mergeCell ref="B96:D96"/>
    <mergeCell ref="J38:K38"/>
    <mergeCell ref="J39:K39"/>
    <mergeCell ref="L38:N38"/>
    <mergeCell ref="L39:N39"/>
    <mergeCell ref="B46:D46"/>
    <mergeCell ref="E46:G46"/>
    <mergeCell ref="H46:I46"/>
    <mergeCell ref="J46:K46"/>
    <mergeCell ref="L46:N46"/>
    <mergeCell ref="L41:N41"/>
    <mergeCell ref="L42:N42"/>
    <mergeCell ref="L43:N43"/>
    <mergeCell ref="L44:N44"/>
    <mergeCell ref="L45:N45"/>
    <mergeCell ref="B32:D32"/>
    <mergeCell ref="E32:G32"/>
    <mergeCell ref="H32:I32"/>
    <mergeCell ref="J32:K32"/>
    <mergeCell ref="L32:N32"/>
    <mergeCell ref="E36:G36"/>
    <mergeCell ref="E35:G35"/>
    <mergeCell ref="E34:G34"/>
    <mergeCell ref="L19:N19"/>
    <mergeCell ref="J14:K14"/>
    <mergeCell ref="J15:K15"/>
    <mergeCell ref="J16:K16"/>
    <mergeCell ref="J17:K17"/>
    <mergeCell ref="J18:K18"/>
    <mergeCell ref="J19:K19"/>
    <mergeCell ref="B16:D16"/>
    <mergeCell ref="B17:D17"/>
    <mergeCell ref="B18:D18"/>
    <mergeCell ref="B19:D19"/>
    <mergeCell ref="B12:D12"/>
    <mergeCell ref="E12:G12"/>
    <mergeCell ref="H12:I12"/>
    <mergeCell ref="H14:I14"/>
    <mergeCell ref="H15:I15"/>
    <mergeCell ref="H16:I16"/>
    <mergeCell ref="H17:I17"/>
    <mergeCell ref="H18:I18"/>
    <mergeCell ref="H19:I19"/>
    <mergeCell ref="J12:K12"/>
    <mergeCell ref="L12:N12"/>
    <mergeCell ref="B13:D13"/>
    <mergeCell ref="E13:G13"/>
    <mergeCell ref="H13:I13"/>
    <mergeCell ref="J13:K13"/>
    <mergeCell ref="L13:N13"/>
    <mergeCell ref="B14:D14"/>
    <mergeCell ref="B15:D15"/>
    <mergeCell ref="L14:N14"/>
    <mergeCell ref="L15:N15"/>
    <mergeCell ref="L16:N16"/>
    <mergeCell ref="J28:K28"/>
    <mergeCell ref="L28:N28"/>
    <mergeCell ref="L20:N20"/>
    <mergeCell ref="L21:N21"/>
    <mergeCell ref="L22:N22"/>
    <mergeCell ref="H20:I20"/>
    <mergeCell ref="H21:I21"/>
    <mergeCell ref="H22:I22"/>
    <mergeCell ref="J20:K20"/>
    <mergeCell ref="J21:K21"/>
    <mergeCell ref="J22:K22"/>
    <mergeCell ref="B20:D20"/>
    <mergeCell ref="E20:G20"/>
    <mergeCell ref="B21:D21"/>
    <mergeCell ref="E21:G21"/>
    <mergeCell ref="B22:D22"/>
    <mergeCell ref="E22:G22"/>
    <mergeCell ref="B37:D37"/>
    <mergeCell ref="B40:D40"/>
    <mergeCell ref="B41:D41"/>
    <mergeCell ref="B42:D42"/>
    <mergeCell ref="B43:D43"/>
    <mergeCell ref="B44:D44"/>
    <mergeCell ref="B29:D29"/>
    <mergeCell ref="B30:D30"/>
    <mergeCell ref="B31:D31"/>
    <mergeCell ref="B34:D34"/>
    <mergeCell ref="B35:D35"/>
    <mergeCell ref="B36:D36"/>
    <mergeCell ref="B38:D38"/>
    <mergeCell ref="B39:D39"/>
    <mergeCell ref="B28:D28"/>
    <mergeCell ref="E28:G28"/>
    <mergeCell ref="H28:I28"/>
    <mergeCell ref="B33:D33"/>
    <mergeCell ref="E33:G33"/>
    <mergeCell ref="H33:I33"/>
    <mergeCell ref="H38:I38"/>
    <mergeCell ref="H39:I39"/>
    <mergeCell ref="E31:G31"/>
    <mergeCell ref="E30:G30"/>
    <mergeCell ref="E29:G29"/>
    <mergeCell ref="B45:D45"/>
    <mergeCell ref="B47:D47"/>
    <mergeCell ref="B48:D48"/>
    <mergeCell ref="B49:D49"/>
    <mergeCell ref="B50:D50"/>
    <mergeCell ref="B53:D53"/>
    <mergeCell ref="A51:P52"/>
    <mergeCell ref="E45:G45"/>
    <mergeCell ref="E47:G47"/>
    <mergeCell ref="E48:G48"/>
    <mergeCell ref="E49:G49"/>
    <mergeCell ref="E50:G50"/>
    <mergeCell ref="E53:G53"/>
    <mergeCell ref="E54:G54"/>
    <mergeCell ref="E55:G55"/>
    <mergeCell ref="E56:G56"/>
    <mergeCell ref="H47:I47"/>
    <mergeCell ref="H48:I48"/>
    <mergeCell ref="J49:K49"/>
    <mergeCell ref="H54:I54"/>
    <mergeCell ref="J50:K50"/>
    <mergeCell ref="J53:K53"/>
    <mergeCell ref="J54:K54"/>
    <mergeCell ref="J55:K55"/>
    <mergeCell ref="J56:K56"/>
    <mergeCell ref="L55:N55"/>
    <mergeCell ref="L56:N56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99:D99"/>
    <mergeCell ref="B98:D98"/>
    <mergeCell ref="H29:I29"/>
    <mergeCell ref="H30:I30"/>
    <mergeCell ref="H31:I31"/>
    <mergeCell ref="H34:I34"/>
    <mergeCell ref="H35:I35"/>
    <mergeCell ref="H36:I36"/>
    <mergeCell ref="E96:G96"/>
    <mergeCell ref="E100:G100"/>
    <mergeCell ref="E101:G101"/>
    <mergeCell ref="E102:G102"/>
    <mergeCell ref="E103:G103"/>
    <mergeCell ref="E97:G97"/>
    <mergeCell ref="E87:G87"/>
    <mergeCell ref="E88:G88"/>
    <mergeCell ref="E89:G89"/>
    <mergeCell ref="E90:G90"/>
    <mergeCell ref="E94:G94"/>
    <mergeCell ref="E95:G95"/>
    <mergeCell ref="E81:G81"/>
    <mergeCell ref="H45:I45"/>
    <mergeCell ref="E68:G68"/>
    <mergeCell ref="E82:G82"/>
    <mergeCell ref="E83:G83"/>
    <mergeCell ref="E84:G84"/>
    <mergeCell ref="E85:G85"/>
    <mergeCell ref="E86:G86"/>
    <mergeCell ref="E75:G75"/>
    <mergeCell ref="E76:G76"/>
    <mergeCell ref="E77:G77"/>
    <mergeCell ref="E78:G78"/>
    <mergeCell ref="E79:G79"/>
    <mergeCell ref="E80:G80"/>
    <mergeCell ref="H55:I55"/>
    <mergeCell ref="H56:I56"/>
    <mergeCell ref="H57:I57"/>
    <mergeCell ref="H58:I58"/>
    <mergeCell ref="H59:I59"/>
    <mergeCell ref="H49:I49"/>
    <mergeCell ref="H50:I50"/>
    <mergeCell ref="H53:I53"/>
    <mergeCell ref="H37:I37"/>
    <mergeCell ref="H40:I40"/>
    <mergeCell ref="H41:I41"/>
    <mergeCell ref="H42:I42"/>
    <mergeCell ref="H43:I43"/>
    <mergeCell ref="H44:I44"/>
    <mergeCell ref="E104:G104"/>
    <mergeCell ref="H75:I75"/>
    <mergeCell ref="H76:I76"/>
    <mergeCell ref="H77:I77"/>
    <mergeCell ref="H66:I66"/>
    <mergeCell ref="H67:I67"/>
    <mergeCell ref="H68:I68"/>
    <mergeCell ref="H69:I69"/>
    <mergeCell ref="H70:I70"/>
    <mergeCell ref="H71:I71"/>
    <mergeCell ref="H60:I60"/>
    <mergeCell ref="H61:I61"/>
    <mergeCell ref="H62:I62"/>
    <mergeCell ref="H63:I63"/>
    <mergeCell ref="H64:I64"/>
    <mergeCell ref="H65:I65"/>
    <mergeCell ref="E105:G105"/>
    <mergeCell ref="E107:G107"/>
    <mergeCell ref="E98:G98"/>
    <mergeCell ref="H98:I98"/>
    <mergeCell ref="E91:G91"/>
    <mergeCell ref="E92:G92"/>
    <mergeCell ref="E93:G93"/>
    <mergeCell ref="H91:I91"/>
    <mergeCell ref="H92:I92"/>
    <mergeCell ref="H93:I93"/>
    <mergeCell ref="E59:G59"/>
    <mergeCell ref="E58:G58"/>
    <mergeCell ref="E57:G57"/>
    <mergeCell ref="E67:G67"/>
    <mergeCell ref="E66:G66"/>
    <mergeCell ref="E65:G65"/>
    <mergeCell ref="E64:G64"/>
    <mergeCell ref="H84:I84"/>
    <mergeCell ref="H85:I85"/>
    <mergeCell ref="H86:I86"/>
    <mergeCell ref="H87:I87"/>
    <mergeCell ref="H88:I88"/>
    <mergeCell ref="H89:I89"/>
    <mergeCell ref="H78:I78"/>
    <mergeCell ref="H79:I79"/>
    <mergeCell ref="H80:I80"/>
    <mergeCell ref="H81:I81"/>
    <mergeCell ref="H82:I82"/>
    <mergeCell ref="H83:I83"/>
    <mergeCell ref="H72:I72"/>
    <mergeCell ref="H73:I73"/>
    <mergeCell ref="H74:I74"/>
    <mergeCell ref="J42:K42"/>
    <mergeCell ref="J43:K43"/>
    <mergeCell ref="J44:K44"/>
    <mergeCell ref="J45:K45"/>
    <mergeCell ref="J47:K47"/>
    <mergeCell ref="J48:K48"/>
    <mergeCell ref="H107:I107"/>
    <mergeCell ref="J29:K29"/>
    <mergeCell ref="J30:K30"/>
    <mergeCell ref="J31:K31"/>
    <mergeCell ref="J34:K34"/>
    <mergeCell ref="J35:K35"/>
    <mergeCell ref="J36:K36"/>
    <mergeCell ref="J37:K37"/>
    <mergeCell ref="J40:K40"/>
    <mergeCell ref="J41:K41"/>
    <mergeCell ref="H101:I101"/>
    <mergeCell ref="H102:I102"/>
    <mergeCell ref="H103:I103"/>
    <mergeCell ref="H104:I104"/>
    <mergeCell ref="H105:I105"/>
    <mergeCell ref="H90:I90"/>
    <mergeCell ref="H94:I94"/>
    <mergeCell ref="H95:I95"/>
    <mergeCell ref="H96:I96"/>
    <mergeCell ref="H100:I100"/>
    <mergeCell ref="H97:I97"/>
    <mergeCell ref="J73:K73"/>
    <mergeCell ref="J74:K74"/>
    <mergeCell ref="J63:K63"/>
    <mergeCell ref="J64:K64"/>
    <mergeCell ref="E106:K106"/>
    <mergeCell ref="L29:N29"/>
    <mergeCell ref="L30:N30"/>
    <mergeCell ref="L31:N31"/>
    <mergeCell ref="L34:N34"/>
    <mergeCell ref="L35:N35"/>
    <mergeCell ref="L36:N36"/>
    <mergeCell ref="L37:N37"/>
    <mergeCell ref="J96:K96"/>
    <mergeCell ref="J97:K97"/>
    <mergeCell ref="J87:K87"/>
    <mergeCell ref="J88:K88"/>
    <mergeCell ref="J89:K89"/>
    <mergeCell ref="J90:K90"/>
    <mergeCell ref="J94:K94"/>
    <mergeCell ref="J95:K95"/>
    <mergeCell ref="J81:K81"/>
    <mergeCell ref="J82:K82"/>
    <mergeCell ref="J83:K83"/>
    <mergeCell ref="J84:K84"/>
    <mergeCell ref="J85:K85"/>
    <mergeCell ref="J86:K86"/>
    <mergeCell ref="J75:K75"/>
    <mergeCell ref="J76:K76"/>
    <mergeCell ref="L40:N40"/>
    <mergeCell ref="J65:K65"/>
    <mergeCell ref="J66:K66"/>
    <mergeCell ref="J67:K67"/>
    <mergeCell ref="J68:K68"/>
    <mergeCell ref="J57:K57"/>
    <mergeCell ref="J58:K58"/>
    <mergeCell ref="J59:K59"/>
    <mergeCell ref="J60:K60"/>
    <mergeCell ref="L71:N71"/>
    <mergeCell ref="L72:N72"/>
    <mergeCell ref="J104:K104"/>
    <mergeCell ref="J105:K105"/>
    <mergeCell ref="J100:K100"/>
    <mergeCell ref="J101:K101"/>
    <mergeCell ref="J102:K102"/>
    <mergeCell ref="J103:K103"/>
    <mergeCell ref="J77:K77"/>
    <mergeCell ref="J78:K78"/>
    <mergeCell ref="J79:K79"/>
    <mergeCell ref="J80:K80"/>
    <mergeCell ref="J61:K61"/>
    <mergeCell ref="J62:K62"/>
    <mergeCell ref="J99:K99"/>
    <mergeCell ref="L99:N99"/>
    <mergeCell ref="L91:N91"/>
    <mergeCell ref="L92:N92"/>
    <mergeCell ref="L93:N93"/>
    <mergeCell ref="J98:K98"/>
    <mergeCell ref="L98:N98"/>
    <mergeCell ref="L79:N79"/>
    <mergeCell ref="L80:N80"/>
    <mergeCell ref="L81:N81"/>
    <mergeCell ref="L82:N82"/>
    <mergeCell ref="L83:N83"/>
    <mergeCell ref="L84:N84"/>
    <mergeCell ref="L217:N217"/>
    <mergeCell ref="L102:N102"/>
    <mergeCell ref="L103:N103"/>
    <mergeCell ref="L104:N104"/>
    <mergeCell ref="L105:N105"/>
    <mergeCell ref="L106:N106"/>
    <mergeCell ref="L73:N73"/>
    <mergeCell ref="L74:N74"/>
    <mergeCell ref="L75:N75"/>
    <mergeCell ref="L76:N76"/>
    <mergeCell ref="L77:N77"/>
    <mergeCell ref="L78:N78"/>
    <mergeCell ref="L47:N47"/>
    <mergeCell ref="L48:N48"/>
    <mergeCell ref="L49:N49"/>
    <mergeCell ref="L50:N50"/>
    <mergeCell ref="L53:N53"/>
    <mergeCell ref="L54:N54"/>
    <mergeCell ref="L67:N67"/>
    <mergeCell ref="L68:N68"/>
    <mergeCell ref="L69:N69"/>
    <mergeCell ref="L61:N61"/>
    <mergeCell ref="L62:N62"/>
    <mergeCell ref="L63:N63"/>
    <mergeCell ref="L64:N64"/>
    <mergeCell ref="L65:N65"/>
    <mergeCell ref="L66:N66"/>
    <mergeCell ref="L57:N57"/>
    <mergeCell ref="L58:N58"/>
    <mergeCell ref="L59:N59"/>
    <mergeCell ref="L60:N60"/>
    <mergeCell ref="L70:N70"/>
    <mergeCell ref="J33:K33"/>
    <mergeCell ref="L33:N33"/>
    <mergeCell ref="L94:N94"/>
    <mergeCell ref="L95:N95"/>
    <mergeCell ref="L96:N96"/>
    <mergeCell ref="L100:N100"/>
    <mergeCell ref="L101:N101"/>
    <mergeCell ref="L97:N97"/>
    <mergeCell ref="L85:N85"/>
    <mergeCell ref="L86:N86"/>
    <mergeCell ref="L87:N87"/>
    <mergeCell ref="L88:N88"/>
    <mergeCell ref="L89:N89"/>
    <mergeCell ref="L90:N90"/>
    <mergeCell ref="B220:D220"/>
    <mergeCell ref="E220:G220"/>
    <mergeCell ref="H220:I220"/>
    <mergeCell ref="J220:K220"/>
    <mergeCell ref="L220:N220"/>
    <mergeCell ref="J69:K69"/>
    <mergeCell ref="J70:K70"/>
    <mergeCell ref="J71:K71"/>
    <mergeCell ref="J72:K72"/>
    <mergeCell ref="B216:D216"/>
    <mergeCell ref="E216:G216"/>
    <mergeCell ref="H216:I216"/>
    <mergeCell ref="J216:K216"/>
    <mergeCell ref="L216:N216"/>
    <mergeCell ref="B217:D217"/>
    <mergeCell ref="E217:G217"/>
    <mergeCell ref="H217:I217"/>
    <mergeCell ref="J217:K217"/>
    <mergeCell ref="B221:D221"/>
    <mergeCell ref="E221:G221"/>
    <mergeCell ref="H221:I221"/>
    <mergeCell ref="J221:K221"/>
    <mergeCell ref="L221:N221"/>
    <mergeCell ref="B218:D218"/>
    <mergeCell ref="E218:G218"/>
    <mergeCell ref="H218:I218"/>
    <mergeCell ref="J218:K218"/>
    <mergeCell ref="L218:N218"/>
    <mergeCell ref="B219:D219"/>
    <mergeCell ref="E219:G219"/>
    <mergeCell ref="H219:I219"/>
    <mergeCell ref="J219:K219"/>
    <mergeCell ref="L219:N219"/>
    <mergeCell ref="B224:D224"/>
    <mergeCell ref="E224:G224"/>
    <mergeCell ref="H224:I224"/>
    <mergeCell ref="J224:K224"/>
    <mergeCell ref="L224:N224"/>
    <mergeCell ref="B225:D225"/>
    <mergeCell ref="E225:G225"/>
    <mergeCell ref="H225:I225"/>
    <mergeCell ref="J225:K225"/>
    <mergeCell ref="L225:N225"/>
    <mergeCell ref="B222:D222"/>
    <mergeCell ref="E222:G222"/>
    <mergeCell ref="H222:I222"/>
    <mergeCell ref="J222:K222"/>
    <mergeCell ref="L222:N222"/>
    <mergeCell ref="B223:D223"/>
    <mergeCell ref="E223:G223"/>
    <mergeCell ref="H223:I223"/>
    <mergeCell ref="J223:K223"/>
    <mergeCell ref="L223:N223"/>
    <mergeCell ref="B230:D230"/>
    <mergeCell ref="E230:G230"/>
    <mergeCell ref="H230:I230"/>
    <mergeCell ref="J230:K230"/>
    <mergeCell ref="L230:N230"/>
    <mergeCell ref="B231:D231"/>
    <mergeCell ref="E231:G231"/>
    <mergeCell ref="H231:I231"/>
    <mergeCell ref="J231:K231"/>
    <mergeCell ref="L231:N231"/>
    <mergeCell ref="B226:D226"/>
    <mergeCell ref="E226:G226"/>
    <mergeCell ref="H226:I226"/>
    <mergeCell ref="J226:K226"/>
    <mergeCell ref="L226:N226"/>
    <mergeCell ref="B229:D229"/>
    <mergeCell ref="E229:G229"/>
    <mergeCell ref="H229:I229"/>
    <mergeCell ref="J229:K229"/>
    <mergeCell ref="L229:N229"/>
    <mergeCell ref="B234:D234"/>
    <mergeCell ref="E234:G234"/>
    <mergeCell ref="H234:I234"/>
    <mergeCell ref="J234:K234"/>
    <mergeCell ref="L234:N234"/>
    <mergeCell ref="B235:D235"/>
    <mergeCell ref="E235:G235"/>
    <mergeCell ref="H235:I235"/>
    <mergeCell ref="J235:K235"/>
    <mergeCell ref="L235:N235"/>
    <mergeCell ref="B232:D232"/>
    <mergeCell ref="E232:G232"/>
    <mergeCell ref="H232:I232"/>
    <mergeCell ref="J232:K232"/>
    <mergeCell ref="L232:N232"/>
    <mergeCell ref="B233:D233"/>
    <mergeCell ref="E233:G233"/>
    <mergeCell ref="H233:I233"/>
    <mergeCell ref="J233:K233"/>
    <mergeCell ref="L233:N233"/>
    <mergeCell ref="B238:D238"/>
    <mergeCell ref="E238:G238"/>
    <mergeCell ref="H238:I238"/>
    <mergeCell ref="J238:K238"/>
    <mergeCell ref="L238:N238"/>
    <mergeCell ref="B239:D239"/>
    <mergeCell ref="E239:G239"/>
    <mergeCell ref="H239:I239"/>
    <mergeCell ref="J239:K239"/>
    <mergeCell ref="L239:N239"/>
    <mergeCell ref="B236:D236"/>
    <mergeCell ref="E236:G236"/>
    <mergeCell ref="H236:I236"/>
    <mergeCell ref="J236:K236"/>
    <mergeCell ref="L236:N236"/>
    <mergeCell ref="B237:D237"/>
    <mergeCell ref="E237:G237"/>
    <mergeCell ref="H237:I237"/>
    <mergeCell ref="J237:K237"/>
    <mergeCell ref="L237:N237"/>
    <mergeCell ref="B242:D242"/>
    <mergeCell ref="E242:G242"/>
    <mergeCell ref="H242:I242"/>
    <mergeCell ref="J242:K242"/>
    <mergeCell ref="L242:N242"/>
    <mergeCell ref="B245:D245"/>
    <mergeCell ref="E245:G245"/>
    <mergeCell ref="H245:I245"/>
    <mergeCell ref="J245:K245"/>
    <mergeCell ref="L245:N245"/>
    <mergeCell ref="H250:I250"/>
    <mergeCell ref="J250:K250"/>
    <mergeCell ref="L250:N250"/>
    <mergeCell ref="B243:D243"/>
    <mergeCell ref="E243:G243"/>
    <mergeCell ref="H243:I243"/>
    <mergeCell ref="J243:K243"/>
    <mergeCell ref="L243:N243"/>
    <mergeCell ref="B240:D240"/>
    <mergeCell ref="E240:G240"/>
    <mergeCell ref="H240:I240"/>
    <mergeCell ref="J240:K240"/>
    <mergeCell ref="L240:N240"/>
    <mergeCell ref="B241:D241"/>
    <mergeCell ref="E241:G241"/>
    <mergeCell ref="H241:I241"/>
    <mergeCell ref="J241:K241"/>
    <mergeCell ref="L241:N241"/>
    <mergeCell ref="B246:D246"/>
    <mergeCell ref="E246:G246"/>
    <mergeCell ref="H246:I246"/>
    <mergeCell ref="J246:K246"/>
    <mergeCell ref="L246:N246"/>
    <mergeCell ref="B251:D251"/>
    <mergeCell ref="E251:G251"/>
    <mergeCell ref="H251:I251"/>
    <mergeCell ref="J251:K251"/>
    <mergeCell ref="L251:N251"/>
    <mergeCell ref="B248:D248"/>
    <mergeCell ref="E248:G248"/>
    <mergeCell ref="H248:I248"/>
    <mergeCell ref="J248:K248"/>
    <mergeCell ref="L248:N248"/>
    <mergeCell ref="B249:D249"/>
    <mergeCell ref="E249:G249"/>
    <mergeCell ref="H249:I249"/>
    <mergeCell ref="J249:K249"/>
    <mergeCell ref="L249:N249"/>
    <mergeCell ref="B228:D228"/>
    <mergeCell ref="E228:G228"/>
    <mergeCell ref="H228:I228"/>
    <mergeCell ref="J228:K228"/>
    <mergeCell ref="L228:N228"/>
    <mergeCell ref="B250:D250"/>
    <mergeCell ref="E250:G250"/>
    <mergeCell ref="B247:D247"/>
    <mergeCell ref="E247:G247"/>
    <mergeCell ref="H247:I247"/>
    <mergeCell ref="J247:K247"/>
    <mergeCell ref="L247:N247"/>
    <mergeCell ref="B244:D244"/>
    <mergeCell ref="E244:G244"/>
    <mergeCell ref="H244:I244"/>
    <mergeCell ref="J244:K244"/>
    <mergeCell ref="L244:N244"/>
    <mergeCell ref="E261:G261"/>
    <mergeCell ref="H261:I261"/>
    <mergeCell ref="J261:K261"/>
    <mergeCell ref="L261:N261"/>
    <mergeCell ref="B252:D252"/>
    <mergeCell ref="E252:G252"/>
    <mergeCell ref="H252:I252"/>
    <mergeCell ref="J252:K252"/>
    <mergeCell ref="L252:N252"/>
    <mergeCell ref="B253:D253"/>
    <mergeCell ref="E253:G253"/>
    <mergeCell ref="H253:I253"/>
    <mergeCell ref="J253:K253"/>
    <mergeCell ref="L253:N253"/>
    <mergeCell ref="B256:D256"/>
    <mergeCell ref="E256:G256"/>
    <mergeCell ref="H256:I256"/>
    <mergeCell ref="J256:K256"/>
    <mergeCell ref="L256:N256"/>
    <mergeCell ref="B254:D254"/>
    <mergeCell ref="E254:G254"/>
    <mergeCell ref="H254:I254"/>
    <mergeCell ref="J254:K254"/>
    <mergeCell ref="L254:N254"/>
    <mergeCell ref="B255:D255"/>
    <mergeCell ref="E255:G255"/>
    <mergeCell ref="H255:I255"/>
    <mergeCell ref="J255:K255"/>
    <mergeCell ref="L255:N255"/>
    <mergeCell ref="B267:D267"/>
    <mergeCell ref="E267:G267"/>
    <mergeCell ref="H267:I267"/>
    <mergeCell ref="J267:K267"/>
    <mergeCell ref="L267:N267"/>
    <mergeCell ref="B265:D265"/>
    <mergeCell ref="E265:G265"/>
    <mergeCell ref="H265:I265"/>
    <mergeCell ref="J265:K265"/>
    <mergeCell ref="L265:N265"/>
    <mergeCell ref="B266:D266"/>
    <mergeCell ref="E266:G266"/>
    <mergeCell ref="H266:I266"/>
    <mergeCell ref="J266:K266"/>
    <mergeCell ref="L266:N266"/>
    <mergeCell ref="B262:D262"/>
    <mergeCell ref="E262:G262"/>
    <mergeCell ref="B263:D263"/>
    <mergeCell ref="E263:G263"/>
    <mergeCell ref="H263:I263"/>
    <mergeCell ref="J263:K263"/>
    <mergeCell ref="L263:N263"/>
    <mergeCell ref="B264:D264"/>
    <mergeCell ref="E264:G264"/>
    <mergeCell ref="B270:D270"/>
    <mergeCell ref="E270:G270"/>
    <mergeCell ref="H270:I270"/>
    <mergeCell ref="J270:K270"/>
    <mergeCell ref="L270:N270"/>
    <mergeCell ref="B271:D271"/>
    <mergeCell ref="E271:G271"/>
    <mergeCell ref="H271:I271"/>
    <mergeCell ref="J271:K271"/>
    <mergeCell ref="L271:N271"/>
    <mergeCell ref="B269:D269"/>
    <mergeCell ref="E269:G269"/>
    <mergeCell ref="H269:I269"/>
    <mergeCell ref="J269:K269"/>
    <mergeCell ref="L269:N269"/>
    <mergeCell ref="B257:D257"/>
    <mergeCell ref="E257:G257"/>
    <mergeCell ref="H257:I257"/>
    <mergeCell ref="J257:K257"/>
    <mergeCell ref="L257:N257"/>
    <mergeCell ref="B268:D268"/>
    <mergeCell ref="E268:G268"/>
    <mergeCell ref="H268:I268"/>
    <mergeCell ref="J268:K268"/>
    <mergeCell ref="L268:N268"/>
    <mergeCell ref="H262:I262"/>
    <mergeCell ref="J262:K262"/>
    <mergeCell ref="L262:N262"/>
    <mergeCell ref="H264:I264"/>
    <mergeCell ref="J264:K264"/>
    <mergeCell ref="L264:N264"/>
    <mergeCell ref="B261:D261"/>
    <mergeCell ref="B275:D275"/>
    <mergeCell ref="E275:G275"/>
    <mergeCell ref="H275:I275"/>
    <mergeCell ref="J275:K275"/>
    <mergeCell ref="L275:N275"/>
    <mergeCell ref="B276:D276"/>
    <mergeCell ref="E276:G276"/>
    <mergeCell ref="H276:I276"/>
    <mergeCell ref="J276:K276"/>
    <mergeCell ref="L276:N276"/>
    <mergeCell ref="B273:D273"/>
    <mergeCell ref="E273:G273"/>
    <mergeCell ref="H273:I273"/>
    <mergeCell ref="J273:K273"/>
    <mergeCell ref="L273:N273"/>
    <mergeCell ref="B274:D274"/>
    <mergeCell ref="E274:G274"/>
    <mergeCell ref="H274:I274"/>
    <mergeCell ref="J274:K274"/>
    <mergeCell ref="L274:N274"/>
    <mergeCell ref="B279:D279"/>
    <mergeCell ref="E279:G279"/>
    <mergeCell ref="H279:I279"/>
    <mergeCell ref="J279:K279"/>
    <mergeCell ref="L279:N279"/>
    <mergeCell ref="B280:D280"/>
    <mergeCell ref="E280:G280"/>
    <mergeCell ref="H280:I280"/>
    <mergeCell ref="J280:K280"/>
    <mergeCell ref="L280:N280"/>
    <mergeCell ref="B277:D277"/>
    <mergeCell ref="E277:G277"/>
    <mergeCell ref="H277:I277"/>
    <mergeCell ref="J277:K277"/>
    <mergeCell ref="L277:N277"/>
    <mergeCell ref="B278:D278"/>
    <mergeCell ref="E278:G278"/>
    <mergeCell ref="H278:I278"/>
    <mergeCell ref="J278:K278"/>
    <mergeCell ref="L278:N278"/>
    <mergeCell ref="B283:D283"/>
    <mergeCell ref="E283:G283"/>
    <mergeCell ref="H283:I283"/>
    <mergeCell ref="J283:K283"/>
    <mergeCell ref="L283:N283"/>
    <mergeCell ref="B284:D284"/>
    <mergeCell ref="E284:G284"/>
    <mergeCell ref="H284:I284"/>
    <mergeCell ref="J284:K284"/>
    <mergeCell ref="L284:N284"/>
    <mergeCell ref="B281:D281"/>
    <mergeCell ref="E281:G281"/>
    <mergeCell ref="H281:I281"/>
    <mergeCell ref="J281:K281"/>
    <mergeCell ref="L281:N281"/>
    <mergeCell ref="B282:D282"/>
    <mergeCell ref="E282:G282"/>
    <mergeCell ref="H282:I282"/>
    <mergeCell ref="J282:K282"/>
    <mergeCell ref="L282:N282"/>
    <mergeCell ref="B287:D287"/>
    <mergeCell ref="E287:G287"/>
    <mergeCell ref="H287:I287"/>
    <mergeCell ref="J287:K287"/>
    <mergeCell ref="L287:N287"/>
    <mergeCell ref="B288:D288"/>
    <mergeCell ref="E288:G288"/>
    <mergeCell ref="H288:I288"/>
    <mergeCell ref="J288:K288"/>
    <mergeCell ref="L288:N288"/>
    <mergeCell ref="B285:D285"/>
    <mergeCell ref="E285:G285"/>
    <mergeCell ref="H285:I285"/>
    <mergeCell ref="J285:K285"/>
    <mergeCell ref="L285:N285"/>
    <mergeCell ref="B286:D286"/>
    <mergeCell ref="E286:G286"/>
    <mergeCell ref="H286:I286"/>
    <mergeCell ref="J286:K286"/>
    <mergeCell ref="L286:N286"/>
    <mergeCell ref="B291:D291"/>
    <mergeCell ref="E291:G291"/>
    <mergeCell ref="H291:I291"/>
    <mergeCell ref="J291:K291"/>
    <mergeCell ref="L291:N291"/>
    <mergeCell ref="B292:D292"/>
    <mergeCell ref="E292:G292"/>
    <mergeCell ref="H292:I292"/>
    <mergeCell ref="J292:K292"/>
    <mergeCell ref="L292:N292"/>
    <mergeCell ref="B289:D289"/>
    <mergeCell ref="E289:G289"/>
    <mergeCell ref="H289:I289"/>
    <mergeCell ref="J289:K289"/>
    <mergeCell ref="L289:N289"/>
    <mergeCell ref="B290:D290"/>
    <mergeCell ref="E290:G290"/>
    <mergeCell ref="H290:I290"/>
    <mergeCell ref="J290:K290"/>
    <mergeCell ref="L290:N290"/>
    <mergeCell ref="B295:D295"/>
    <mergeCell ref="E295:G295"/>
    <mergeCell ref="H295:I295"/>
    <mergeCell ref="J295:K295"/>
    <mergeCell ref="L295:N295"/>
    <mergeCell ref="B296:D296"/>
    <mergeCell ref="E296:G296"/>
    <mergeCell ref="H296:I296"/>
    <mergeCell ref="J296:K296"/>
    <mergeCell ref="L296:N296"/>
    <mergeCell ref="B293:D293"/>
    <mergeCell ref="E293:G293"/>
    <mergeCell ref="H293:I293"/>
    <mergeCell ref="J293:K293"/>
    <mergeCell ref="L293:N293"/>
    <mergeCell ref="B294:D294"/>
    <mergeCell ref="E294:G294"/>
    <mergeCell ref="H294:I294"/>
    <mergeCell ref="J294:K294"/>
    <mergeCell ref="L294:N294"/>
    <mergeCell ref="H301:I301"/>
    <mergeCell ref="J301:K301"/>
    <mergeCell ref="L301:N301"/>
    <mergeCell ref="B302:D302"/>
    <mergeCell ref="E302:G302"/>
    <mergeCell ref="H302:I302"/>
    <mergeCell ref="J302:K302"/>
    <mergeCell ref="L302:N302"/>
    <mergeCell ref="B297:D297"/>
    <mergeCell ref="E297:G297"/>
    <mergeCell ref="H297:I297"/>
    <mergeCell ref="J297:K297"/>
    <mergeCell ref="L297:N297"/>
    <mergeCell ref="B298:D298"/>
    <mergeCell ref="E298:G298"/>
    <mergeCell ref="H298:I298"/>
    <mergeCell ref="J298:K298"/>
    <mergeCell ref="L298:N298"/>
    <mergeCell ref="B305:D305"/>
    <mergeCell ref="B306:D306"/>
    <mergeCell ref="E305:G305"/>
    <mergeCell ref="E306:G306"/>
    <mergeCell ref="H305:I305"/>
    <mergeCell ref="H306:I306"/>
    <mergeCell ref="J305:K305"/>
    <mergeCell ref="L305:N305"/>
    <mergeCell ref="L306:N306"/>
    <mergeCell ref="J306:K306"/>
    <mergeCell ref="B299:D299"/>
    <mergeCell ref="B300:D300"/>
    <mergeCell ref="E299:G299"/>
    <mergeCell ref="E300:G300"/>
    <mergeCell ref="H299:I299"/>
    <mergeCell ref="H300:I300"/>
    <mergeCell ref="J299:K299"/>
    <mergeCell ref="J300:K300"/>
    <mergeCell ref="L299:N299"/>
    <mergeCell ref="L300:N300"/>
    <mergeCell ref="B303:D303"/>
    <mergeCell ref="E303:G303"/>
    <mergeCell ref="H303:I303"/>
    <mergeCell ref="J303:K303"/>
    <mergeCell ref="L303:N303"/>
    <mergeCell ref="B304:D304"/>
    <mergeCell ref="E304:G304"/>
    <mergeCell ref="H304:I304"/>
    <mergeCell ref="J304:K304"/>
    <mergeCell ref="L304:N304"/>
    <mergeCell ref="B301:D301"/>
    <mergeCell ref="E301:G301"/>
    <mergeCell ref="B312:D312"/>
    <mergeCell ref="E312:G312"/>
    <mergeCell ref="H312:I312"/>
    <mergeCell ref="J312:K312"/>
    <mergeCell ref="L312:N312"/>
    <mergeCell ref="B313:D313"/>
    <mergeCell ref="E313:G313"/>
    <mergeCell ref="H313:I313"/>
    <mergeCell ref="J313:K313"/>
    <mergeCell ref="L313:N313"/>
    <mergeCell ref="B310:D310"/>
    <mergeCell ref="E310:G310"/>
    <mergeCell ref="H310:I310"/>
    <mergeCell ref="J310:K310"/>
    <mergeCell ref="L310:N310"/>
    <mergeCell ref="B311:D311"/>
    <mergeCell ref="E311:G311"/>
    <mergeCell ref="H311:I311"/>
    <mergeCell ref="J311:K311"/>
    <mergeCell ref="L311:N311"/>
    <mergeCell ref="B316:D316"/>
    <mergeCell ref="E316:G316"/>
    <mergeCell ref="H316:I316"/>
    <mergeCell ref="J316:K316"/>
    <mergeCell ref="L316:N316"/>
    <mergeCell ref="B317:D317"/>
    <mergeCell ref="E317:G317"/>
    <mergeCell ref="H317:I317"/>
    <mergeCell ref="J317:K317"/>
    <mergeCell ref="L317:N317"/>
    <mergeCell ref="B314:D314"/>
    <mergeCell ref="E314:G314"/>
    <mergeCell ref="H314:I314"/>
    <mergeCell ref="J314:K314"/>
    <mergeCell ref="L314:N314"/>
    <mergeCell ref="B315:D315"/>
    <mergeCell ref="E315:G315"/>
    <mergeCell ref="H315:I315"/>
    <mergeCell ref="J315:K315"/>
    <mergeCell ref="L315:N315"/>
    <mergeCell ref="B323:D323"/>
    <mergeCell ref="E323:G323"/>
    <mergeCell ref="H323:I323"/>
    <mergeCell ref="J323:K323"/>
    <mergeCell ref="L323:N323"/>
    <mergeCell ref="B320:D320"/>
    <mergeCell ref="E320:G320"/>
    <mergeCell ref="H320:I320"/>
    <mergeCell ref="J320:K320"/>
    <mergeCell ref="L320:N320"/>
    <mergeCell ref="B322:D322"/>
    <mergeCell ref="E322:G322"/>
    <mergeCell ref="H322:I322"/>
    <mergeCell ref="J322:K322"/>
    <mergeCell ref="L322:N322"/>
    <mergeCell ref="B318:D318"/>
    <mergeCell ref="E318:G318"/>
    <mergeCell ref="H318:I318"/>
    <mergeCell ref="J318:K318"/>
    <mergeCell ref="L318:N318"/>
    <mergeCell ref="B319:D319"/>
    <mergeCell ref="E319:G319"/>
    <mergeCell ref="H319:I319"/>
    <mergeCell ref="J319:K319"/>
    <mergeCell ref="L319:N319"/>
    <mergeCell ref="B326:D326"/>
    <mergeCell ref="E326:G326"/>
    <mergeCell ref="H326:I326"/>
    <mergeCell ref="J326:K326"/>
    <mergeCell ref="L326:N326"/>
    <mergeCell ref="B327:D327"/>
    <mergeCell ref="E327:G327"/>
    <mergeCell ref="H327:I327"/>
    <mergeCell ref="J327:K327"/>
    <mergeCell ref="L327:N327"/>
    <mergeCell ref="B324:D324"/>
    <mergeCell ref="E324:G324"/>
    <mergeCell ref="H324:I324"/>
    <mergeCell ref="J324:K324"/>
    <mergeCell ref="L324:N324"/>
    <mergeCell ref="B325:D325"/>
    <mergeCell ref="E325:G325"/>
    <mergeCell ref="H325:I325"/>
    <mergeCell ref="J325:K325"/>
    <mergeCell ref="L325:N325"/>
    <mergeCell ref="B330:D330"/>
    <mergeCell ref="E330:G330"/>
    <mergeCell ref="H330:I330"/>
    <mergeCell ref="J330:K330"/>
    <mergeCell ref="L330:N330"/>
    <mergeCell ref="B334:D334"/>
    <mergeCell ref="E334:G334"/>
    <mergeCell ref="H334:I334"/>
    <mergeCell ref="J334:K334"/>
    <mergeCell ref="L334:N334"/>
    <mergeCell ref="B328:D328"/>
    <mergeCell ref="E328:G328"/>
    <mergeCell ref="H328:I328"/>
    <mergeCell ref="J328:K328"/>
    <mergeCell ref="L328:N328"/>
    <mergeCell ref="B329:D329"/>
    <mergeCell ref="E329:G329"/>
    <mergeCell ref="H329:I329"/>
    <mergeCell ref="J329:K329"/>
    <mergeCell ref="L329:N329"/>
    <mergeCell ref="B331:D331"/>
    <mergeCell ref="E331:G331"/>
    <mergeCell ref="H331:I331"/>
    <mergeCell ref="J331:K331"/>
    <mergeCell ref="B333:D333"/>
    <mergeCell ref="E333:G333"/>
    <mergeCell ref="H333:I333"/>
    <mergeCell ref="J333:K333"/>
    <mergeCell ref="H337:I337"/>
    <mergeCell ref="J337:K337"/>
    <mergeCell ref="L337:N337"/>
    <mergeCell ref="B338:D338"/>
    <mergeCell ref="E338:G338"/>
    <mergeCell ref="H338:I338"/>
    <mergeCell ref="J338:K338"/>
    <mergeCell ref="L338:N338"/>
    <mergeCell ref="B336:D336"/>
    <mergeCell ref="E336:G336"/>
    <mergeCell ref="H336:I336"/>
    <mergeCell ref="J336:K336"/>
    <mergeCell ref="L336:N336"/>
    <mergeCell ref="B335:D335"/>
    <mergeCell ref="E335:G335"/>
    <mergeCell ref="H335:I335"/>
    <mergeCell ref="J335:K335"/>
    <mergeCell ref="L335:N335"/>
    <mergeCell ref="B345:D345"/>
    <mergeCell ref="E345:G345"/>
    <mergeCell ref="H345:I345"/>
    <mergeCell ref="J345:K345"/>
    <mergeCell ref="L345:N345"/>
    <mergeCell ref="B346:D346"/>
    <mergeCell ref="E346:G346"/>
    <mergeCell ref="H346:I346"/>
    <mergeCell ref="J346:K346"/>
    <mergeCell ref="L346:N346"/>
    <mergeCell ref="B332:D332"/>
    <mergeCell ref="E332:G332"/>
    <mergeCell ref="H332:I332"/>
    <mergeCell ref="J332:K332"/>
    <mergeCell ref="L332:N332"/>
    <mergeCell ref="B341:D341"/>
    <mergeCell ref="E341:G341"/>
    <mergeCell ref="H341:I341"/>
    <mergeCell ref="J341:K341"/>
    <mergeCell ref="L341:N341"/>
    <mergeCell ref="B339:D339"/>
    <mergeCell ref="E339:G339"/>
    <mergeCell ref="H339:I339"/>
    <mergeCell ref="J339:K339"/>
    <mergeCell ref="L339:N339"/>
    <mergeCell ref="B340:D340"/>
    <mergeCell ref="E340:G340"/>
    <mergeCell ref="H340:I340"/>
    <mergeCell ref="J340:K340"/>
    <mergeCell ref="L340:N340"/>
    <mergeCell ref="B337:D337"/>
    <mergeCell ref="E337:G337"/>
    <mergeCell ref="B349:D349"/>
    <mergeCell ref="E349:G349"/>
    <mergeCell ref="H349:I349"/>
    <mergeCell ref="J349:K349"/>
    <mergeCell ref="L349:N349"/>
    <mergeCell ref="B350:D350"/>
    <mergeCell ref="E350:G350"/>
    <mergeCell ref="H350:I350"/>
    <mergeCell ref="J350:K350"/>
    <mergeCell ref="L350:N350"/>
    <mergeCell ref="B347:D347"/>
    <mergeCell ref="E347:G347"/>
    <mergeCell ref="H347:I347"/>
    <mergeCell ref="J347:K347"/>
    <mergeCell ref="L347:N347"/>
    <mergeCell ref="B348:D348"/>
    <mergeCell ref="E348:G348"/>
    <mergeCell ref="H348:I348"/>
    <mergeCell ref="J348:K348"/>
    <mergeCell ref="L348:N348"/>
    <mergeCell ref="B353:D353"/>
    <mergeCell ref="E353:G353"/>
    <mergeCell ref="H353:I353"/>
    <mergeCell ref="J353:K353"/>
    <mergeCell ref="L353:N353"/>
    <mergeCell ref="B354:D354"/>
    <mergeCell ref="E354:G354"/>
    <mergeCell ref="H354:I354"/>
    <mergeCell ref="J354:K354"/>
    <mergeCell ref="L354:N354"/>
    <mergeCell ref="B351:D351"/>
    <mergeCell ref="E351:G351"/>
    <mergeCell ref="H351:I351"/>
    <mergeCell ref="J351:K351"/>
    <mergeCell ref="L351:N351"/>
    <mergeCell ref="B352:D352"/>
    <mergeCell ref="E352:G352"/>
    <mergeCell ref="H352:I352"/>
    <mergeCell ref="J352:K352"/>
    <mergeCell ref="L352:N352"/>
    <mergeCell ref="J367:K367"/>
    <mergeCell ref="L367:N367"/>
    <mergeCell ref="B358:D358"/>
    <mergeCell ref="E358:G358"/>
    <mergeCell ref="H358:I358"/>
    <mergeCell ref="J358:K358"/>
    <mergeCell ref="L358:N358"/>
    <mergeCell ref="B355:D355"/>
    <mergeCell ref="E355:G355"/>
    <mergeCell ref="H355:I355"/>
    <mergeCell ref="J355:K355"/>
    <mergeCell ref="L355:N355"/>
    <mergeCell ref="B357:D357"/>
    <mergeCell ref="E357:G357"/>
    <mergeCell ref="H357:I357"/>
    <mergeCell ref="J357:K357"/>
    <mergeCell ref="L357:N357"/>
    <mergeCell ref="B364:D364"/>
    <mergeCell ref="E364:G364"/>
    <mergeCell ref="H364:I364"/>
    <mergeCell ref="J364:K364"/>
    <mergeCell ref="L364:N364"/>
    <mergeCell ref="B361:D361"/>
    <mergeCell ref="E361:G361"/>
    <mergeCell ref="H361:I361"/>
    <mergeCell ref="J361:K361"/>
    <mergeCell ref="L361:N361"/>
    <mergeCell ref="B362:D362"/>
    <mergeCell ref="E362:G362"/>
    <mergeCell ref="H362:I362"/>
    <mergeCell ref="J362:K362"/>
    <mergeCell ref="L362:N362"/>
    <mergeCell ref="B359:D359"/>
    <mergeCell ref="E359:G359"/>
    <mergeCell ref="H359:I359"/>
    <mergeCell ref="J359:K359"/>
    <mergeCell ref="L359:N359"/>
    <mergeCell ref="B360:D360"/>
    <mergeCell ref="E360:G360"/>
    <mergeCell ref="H360:I360"/>
    <mergeCell ref="J360:K360"/>
    <mergeCell ref="L360:N360"/>
    <mergeCell ref="B371:D371"/>
    <mergeCell ref="E371:G371"/>
    <mergeCell ref="H371:I371"/>
    <mergeCell ref="J371:K371"/>
    <mergeCell ref="L371:N371"/>
    <mergeCell ref="B372:D372"/>
    <mergeCell ref="E372:G372"/>
    <mergeCell ref="H372:I372"/>
    <mergeCell ref="J372:K372"/>
    <mergeCell ref="L372:N372"/>
    <mergeCell ref="B363:D363"/>
    <mergeCell ref="E363:G363"/>
    <mergeCell ref="H363:I363"/>
    <mergeCell ref="J363:K363"/>
    <mergeCell ref="L363:N363"/>
    <mergeCell ref="B370:D370"/>
    <mergeCell ref="E370:G370"/>
    <mergeCell ref="H370:I370"/>
    <mergeCell ref="J370:K370"/>
    <mergeCell ref="L370:N370"/>
    <mergeCell ref="B368:D368"/>
    <mergeCell ref="E368:G368"/>
    <mergeCell ref="H368:I368"/>
    <mergeCell ref="J368:K368"/>
    <mergeCell ref="L368:N368"/>
    <mergeCell ref="B369:D369"/>
    <mergeCell ref="E369:G369"/>
    <mergeCell ref="H369:I369"/>
    <mergeCell ref="J369:K369"/>
    <mergeCell ref="L369:N369"/>
    <mergeCell ref="B367:D367"/>
    <mergeCell ref="E367:G367"/>
    <mergeCell ref="B375:D375"/>
    <mergeCell ref="E375:G375"/>
    <mergeCell ref="H375:I375"/>
    <mergeCell ref="J375:K375"/>
    <mergeCell ref="L375:N375"/>
    <mergeCell ref="B376:D376"/>
    <mergeCell ref="E376:G376"/>
    <mergeCell ref="H376:I376"/>
    <mergeCell ref="J376:K376"/>
    <mergeCell ref="L376:N376"/>
    <mergeCell ref="B373:D373"/>
    <mergeCell ref="E373:G373"/>
    <mergeCell ref="H373:I373"/>
    <mergeCell ref="J373:K373"/>
    <mergeCell ref="L373:N373"/>
    <mergeCell ref="B374:D374"/>
    <mergeCell ref="E374:G374"/>
    <mergeCell ref="H374:I374"/>
    <mergeCell ref="J374:K374"/>
    <mergeCell ref="L374:N374"/>
    <mergeCell ref="H367:I367"/>
    <mergeCell ref="B380:D380"/>
    <mergeCell ref="E380:G380"/>
    <mergeCell ref="H380:I380"/>
    <mergeCell ref="J380:K380"/>
    <mergeCell ref="L380:N380"/>
    <mergeCell ref="B381:D381"/>
    <mergeCell ref="E381:G381"/>
    <mergeCell ref="H381:I381"/>
    <mergeCell ref="J381:K381"/>
    <mergeCell ref="L381:N381"/>
    <mergeCell ref="B377:D377"/>
    <mergeCell ref="E377:G377"/>
    <mergeCell ref="H377:I377"/>
    <mergeCell ref="J377:K377"/>
    <mergeCell ref="L377:N377"/>
    <mergeCell ref="B379:D379"/>
    <mergeCell ref="E379:G379"/>
    <mergeCell ref="H379:I379"/>
    <mergeCell ref="J379:K379"/>
    <mergeCell ref="L379:N379"/>
  </mergeCells>
  <pageMargins left="0.25" right="0.25" top="0.75" bottom="0.75" header="0.3" footer="0.3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ekonomska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cp:lastPrinted>2023-03-01T10:25:17Z</cp:lastPrinted>
  <dcterms:created xsi:type="dcterms:W3CDTF">2022-10-29T13:09:12Z</dcterms:created>
  <dcterms:modified xsi:type="dcterms:W3CDTF">2023-03-01T10:29:12Z</dcterms:modified>
</cp:coreProperties>
</file>